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8835" firstSheet="1" activeTab="5"/>
  </bookViews>
  <sheets>
    <sheet name="ф-но 8 лет" sheetId="1" r:id="rId1"/>
    <sheet name="ф-но9 год" sheetId="2" r:id="rId2"/>
    <sheet name="струн 8 лет" sheetId="3" r:id="rId3"/>
    <sheet name="струн 9-й год" sheetId="4" r:id="rId4"/>
    <sheet name="народ 5 лет" sheetId="5" r:id="rId5"/>
    <sheet name="народ 6-й год" sheetId="6" r:id="rId6"/>
    <sheet name="народ 8лет" sheetId="7" r:id="rId7"/>
    <sheet name="народ. 9 лет" sheetId="8" r:id="rId8"/>
  </sheets>
  <definedNames/>
  <calcPr fullCalcOnLoad="1"/>
</workbook>
</file>

<file path=xl/sharedStrings.xml><?xml version="1.0" encoding="utf-8"?>
<sst xmlns="http://schemas.openxmlformats.org/spreadsheetml/2006/main" count="388" uniqueCount="120">
  <si>
    <t>кол-во недель</t>
  </si>
  <si>
    <t>ПО.01. Музыкальное исполнительство</t>
  </si>
  <si>
    <t>ПО.02. Теория и история музыки</t>
  </si>
  <si>
    <t>УП.01.Сольфеджио</t>
  </si>
  <si>
    <t>УП.02. Слушание музыки</t>
  </si>
  <si>
    <t>УП.03. Муз. Лит-ра</t>
  </si>
  <si>
    <t>сумма часов ПО.01</t>
  </si>
  <si>
    <t>сумма часов ПО.02</t>
  </si>
  <si>
    <t>Срок обучения - 8 лет</t>
  </si>
  <si>
    <t>ПО.01.УП.02. Ансамбль</t>
  </si>
  <si>
    <t>ПО.01.УП.04. Хоровой класс</t>
  </si>
  <si>
    <t>ПО.01.УП.03. Концертмей-стерский класс</t>
  </si>
  <si>
    <t>Аудитор ные занятия (всего)</t>
  </si>
  <si>
    <t>самостоя  тельная работа</t>
  </si>
  <si>
    <t>макси мальная нагрузка</t>
  </si>
  <si>
    <t>Промежут. аттестация по полугодиям: зачёты, конр. уроки</t>
  </si>
  <si>
    <t>Промежут. аттестация по полугодиям: экзамены</t>
  </si>
  <si>
    <t>1,3,5,7,9,11,13,15</t>
  </si>
  <si>
    <t>1/0</t>
  </si>
  <si>
    <t>12,14,16</t>
  </si>
  <si>
    <t>2,4,6,8,10,14,15</t>
  </si>
  <si>
    <t>9,10,11,12,13, 15</t>
  </si>
  <si>
    <t>Итого по ПО.01 и ПО.02</t>
  </si>
  <si>
    <t>В.00 Вариативная часть</t>
  </si>
  <si>
    <t>сумма часов В</t>
  </si>
  <si>
    <t>Сумма часов ПО и В</t>
  </si>
  <si>
    <t>итого зачётов, контрольных уроков и экзаменова по ПО</t>
  </si>
  <si>
    <t>К.03.00 Консультации</t>
  </si>
  <si>
    <t>К.03.01 Специальность</t>
  </si>
  <si>
    <t>К.03.02 сольфеджио</t>
  </si>
  <si>
    <t>К.03.03 Муз. литература</t>
  </si>
  <si>
    <t>К.03.05 Сводный хор</t>
  </si>
  <si>
    <t>сумма часов К.03</t>
  </si>
  <si>
    <t>А.04.00 Аттест ация</t>
  </si>
  <si>
    <t>ПА 04.01 Промежуточная (экзаменационная)</t>
  </si>
  <si>
    <t xml:space="preserve">ПА 04.02 Итоговая аттестация </t>
  </si>
  <si>
    <t>2,4,6,8,10,12, 14</t>
  </si>
  <si>
    <t>10,12,14,16</t>
  </si>
  <si>
    <t>13,14,15</t>
  </si>
  <si>
    <t>9-й год обучения</t>
  </si>
  <si>
    <t>9-й год</t>
  </si>
  <si>
    <t>17 и 18 полугодия</t>
  </si>
  <si>
    <t>УП.02. Музыкальная литература</t>
  </si>
  <si>
    <t>1,5/0</t>
  </si>
  <si>
    <t>ИА 04.01 Итоговая аттестация</t>
  </si>
  <si>
    <t>ИА 04.01.01 специальность</t>
  </si>
  <si>
    <t>ИА 04.01.02 Сольфеджио</t>
  </si>
  <si>
    <t>ИА 04.01.03 Музыкальная литература</t>
  </si>
  <si>
    <t xml:space="preserve"> </t>
  </si>
  <si>
    <t>2-е полугодие</t>
  </si>
  <si>
    <t>К.03.04 Ансамбль/ концертмейстерский класс</t>
  </si>
  <si>
    <t>ПО.01.УП.03. Фортепиано</t>
  </si>
  <si>
    <t>В.01.УП.03 Музыкальная грамота</t>
  </si>
  <si>
    <t>К.03.04 Ансамбль</t>
  </si>
  <si>
    <t>К.03.06 Вокал/струнный ансамбль</t>
  </si>
  <si>
    <t>ПА 04.02.01 Специальность</t>
  </si>
  <si>
    <t>ПА 04.02.02 Сольфеджио</t>
  </si>
  <si>
    <t>ПА 04.02.03 Музыкальная литература</t>
  </si>
  <si>
    <t xml:space="preserve">Резерв учебного времени </t>
  </si>
  <si>
    <t>2</t>
  </si>
  <si>
    <t>К.03.05  Струнный ансамбль</t>
  </si>
  <si>
    <t>Срок обучения - 5 лет</t>
  </si>
  <si>
    <t>1,3,5,7</t>
  </si>
  <si>
    <t>2,4,6,8</t>
  </si>
  <si>
    <t>4,6,8</t>
  </si>
  <si>
    <t>4,6,8,10</t>
  </si>
  <si>
    <t>2,4,,8,9</t>
  </si>
  <si>
    <t>6-й год обучения</t>
  </si>
  <si>
    <t>6-й год</t>
  </si>
  <si>
    <t>1 полугодие</t>
  </si>
  <si>
    <t>2 полугодие</t>
  </si>
  <si>
    <t>14,16</t>
  </si>
  <si>
    <r>
      <t xml:space="preserve">Учебный план МБОУ ДОД "ДМШ № 2 имени А.П. Бородина" </t>
    </r>
    <r>
      <rPr>
        <sz val="12"/>
        <rFont val="Times New Roman"/>
        <family val="1"/>
      </rPr>
      <t xml:space="preserve">  по дополнительно предпрофессиональной общеобразовательной программе в области музыкального искусства </t>
    </r>
    <r>
      <rPr>
        <b/>
        <sz val="18"/>
        <rFont val="Times New Roman"/>
        <family val="1"/>
      </rPr>
      <t>"Народные инструменты"</t>
    </r>
  </si>
  <si>
    <t>Утверждаю 
Директор МБОУ ДОД "ДМШ № 2 имени А.П. Бородина" 
Кручинина Елена Вячеславовна ____________________   (подпись)
"____" _______________ 20       г.
МП</t>
  </si>
  <si>
    <t>ПО.01.УП.01. Специальность и чтение с листа</t>
  </si>
  <si>
    <t>УП.03. Теория музыки</t>
  </si>
  <si>
    <t xml:space="preserve">ПО.01.УП.01. Cпециальность </t>
  </si>
  <si>
    <t>УП.01. Сольфеджио</t>
  </si>
  <si>
    <t>УП.03.  Теория музыки</t>
  </si>
  <si>
    <t>В.01.УП.03 Хоровое музицирование</t>
  </si>
  <si>
    <t xml:space="preserve">В.01.УП.02 История изобразительного искусства </t>
  </si>
  <si>
    <t>В.01.УП.01 Фортепиано. Предпрофессиональная подготовка</t>
  </si>
  <si>
    <t>В.01.УП.02 История изобразительного искусства\Струнный ансамбль малых форм</t>
  </si>
  <si>
    <t>В.01.УП.01 Дополнитель ный инструмент/ Вокал</t>
  </si>
  <si>
    <t>В.01.УП.02 Музицирование</t>
  </si>
  <si>
    <t>К.03.02 Сольфеджио</t>
  </si>
  <si>
    <t>ИА 04.01.01 Специальность</t>
  </si>
  <si>
    <t>К.03.04 Ансамбль/ Концертмейстерский класс</t>
  </si>
  <si>
    <t xml:space="preserve">ПО.01.УП.01.Специальность </t>
  </si>
  <si>
    <t>УП.03. Музыкальная литература</t>
  </si>
  <si>
    <t>В.01.УП.01 Вокал/Дополнительный инструмент/ Струнный ансамбль малых форм</t>
  </si>
  <si>
    <t>В.01.УП.02 История изобрази тельного искусства</t>
  </si>
  <si>
    <t>В.01.УП.04  Музицирование (струнные инструменты)</t>
  </si>
  <si>
    <t>2,4,6</t>
  </si>
  <si>
    <t>В.01.УП.05 Фортепианное музицирование</t>
  </si>
  <si>
    <t>В.01.УП.06 Музыкальная грамота</t>
  </si>
  <si>
    <t>К.03.03 Музыкальная литература</t>
  </si>
  <si>
    <t xml:space="preserve">ПО.01.УП.01.Cпециальность </t>
  </si>
  <si>
    <t>В.01.УП.02  История изобразительного искусства</t>
  </si>
  <si>
    <t xml:space="preserve">В.01.УП.01 Фортепианное музицирование </t>
  </si>
  <si>
    <t xml:space="preserve">К.03.05  фортепиано </t>
  </si>
  <si>
    <t xml:space="preserve">УП.01.Специальность </t>
  </si>
  <si>
    <t>УП.02. Ансамбль</t>
  </si>
  <si>
    <t>К.03.05  Фортепиано</t>
  </si>
  <si>
    <t>2,4,6,8,10,12,14,</t>
  </si>
  <si>
    <t>8,10,12,14,16</t>
  </si>
  <si>
    <t>2,4,6,8,10, 14,15</t>
  </si>
  <si>
    <t>9,10,11,12, 13, 15</t>
  </si>
  <si>
    <t>К.03.05 Сводный хоре</t>
  </si>
  <si>
    <t xml:space="preserve"> Резерв уч. Времени</t>
  </si>
  <si>
    <t>В.01.УП.04 Музыкальная грамота</t>
  </si>
  <si>
    <t>2,4,6,8,10,12,14,16</t>
  </si>
  <si>
    <t>4</t>
  </si>
  <si>
    <t>10</t>
  </si>
  <si>
    <t>4,6,16</t>
  </si>
  <si>
    <t xml:space="preserve">Утверждаю 
Директор МБОУ ДОД "ДМШ № 2 имени А.П. Бородина" 
Кручинина Елена Вячеславовна ____________________   (подпись)
"____" _______________ 2013  г.
МП
</t>
  </si>
  <si>
    <r>
      <t xml:space="preserve">Учебный план МБОУ ДОД "ДМШ № 2 имени А.П. Бородина" </t>
    </r>
    <r>
      <rPr>
        <sz val="12"/>
        <rFont val="Times New Roman"/>
        <family val="1"/>
      </rPr>
      <t xml:space="preserve">  по дополнительной предпрофессиональной общеобразовательной программе в области музыкального искусства </t>
    </r>
    <r>
      <rPr>
        <b/>
        <sz val="18"/>
        <rFont val="Times New Roman"/>
        <family val="1"/>
      </rPr>
      <t>"Фортепиано"</t>
    </r>
  </si>
  <si>
    <r>
      <t>Учебный план МБОУ ДОД "ДМШ № 2 имени А.П. Бородина"</t>
    </r>
    <r>
      <rPr>
        <sz val="12"/>
        <rFont val="Times New Roman"/>
        <family val="1"/>
      </rPr>
      <t xml:space="preserve">  по дополнительной предпрофессиональной общеобразовательной программе в области музыкального искусства </t>
    </r>
    <r>
      <rPr>
        <b/>
        <sz val="18"/>
        <rFont val="Times New Roman"/>
        <family val="1"/>
      </rPr>
      <t>"Струнные инструменты "</t>
    </r>
  </si>
  <si>
    <r>
      <t xml:space="preserve">Учебный план МБОУ ДОД "ДМШ № 2 имени А.П. Бородина" </t>
    </r>
    <r>
      <rPr>
        <sz val="12"/>
        <rFont val="Times New Roman"/>
        <family val="1"/>
      </rPr>
      <t xml:space="preserve">  по дополнительной предпрофессиональной общеобразовательной программе в области музыкального искусства </t>
    </r>
    <r>
      <rPr>
        <b/>
        <sz val="18"/>
        <rFont val="Times New Roman"/>
        <family val="1"/>
      </rPr>
      <t>"Струнные инструменты"</t>
    </r>
  </si>
  <si>
    <r>
      <t xml:space="preserve">Учебный план МБОУ ДОД "ДМШ № 2 имени А.П. Бородина" </t>
    </r>
    <r>
      <rPr>
        <sz val="12"/>
        <rFont val="Times New Roman"/>
        <family val="1"/>
      </rPr>
      <t xml:space="preserve">  по дополнительной предпрофессиональной общеобразовательной программе в области музыкального искусства </t>
    </r>
    <r>
      <rPr>
        <b/>
        <sz val="18"/>
        <rFont val="Times New Roman"/>
        <family val="1"/>
      </rPr>
      <t>"Народные инструменты"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</si>
</sst>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9"/>
      <name val="Arial Cyr"/>
      <family val="0"/>
    </font>
    <font>
      <b/>
      <sz val="18"/>
      <name val="Times New Roman"/>
      <family val="1"/>
    </font>
    <font>
      <b/>
      <sz val="20"/>
      <name val="Arial Cyr"/>
      <family val="0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8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24" borderId="10" xfId="0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wrapText="1"/>
    </xf>
    <xf numFmtId="0" fontId="9" fillId="5" borderId="10" xfId="0" applyFont="1" applyFill="1" applyBorder="1" applyAlignment="1">
      <alignment horizontal="center" vertical="top" wrapText="1"/>
    </xf>
    <xf numFmtId="2" fontId="3" fillId="5" borderId="10" xfId="0" applyNumberFormat="1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17" borderId="11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left" wrapText="1"/>
    </xf>
    <xf numFmtId="0" fontId="8" fillId="22" borderId="10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5" borderId="11" xfId="0" applyFont="1" applyFill="1" applyBorder="1" applyAlignment="1">
      <alignment wrapText="1"/>
    </xf>
    <xf numFmtId="0" fontId="16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left" wrapText="1"/>
    </xf>
    <xf numFmtId="2" fontId="3" fillId="10" borderId="10" xfId="0" applyNumberFormat="1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5" fillId="22" borderId="10" xfId="0" applyFont="1" applyFill="1" applyBorder="1" applyAlignment="1">
      <alignment horizontal="center" vertical="top" wrapText="1"/>
    </xf>
    <xf numFmtId="2" fontId="5" fillId="22" borderId="10" xfId="0" applyNumberFormat="1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left" wrapText="1"/>
    </xf>
    <xf numFmtId="2" fontId="5" fillId="25" borderId="10" xfId="0" applyNumberFormat="1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vertical="top" wrapText="1"/>
    </xf>
    <xf numFmtId="0" fontId="6" fillId="17" borderId="10" xfId="0" applyFont="1" applyFill="1" applyBorder="1" applyAlignment="1">
      <alignment horizontal="left" wrapText="1"/>
    </xf>
    <xf numFmtId="2" fontId="5" fillId="17" borderId="10" xfId="0" applyNumberFormat="1" applyFont="1" applyFill="1" applyBorder="1" applyAlignment="1">
      <alignment horizontal="center" vertical="top" wrapText="1"/>
    </xf>
    <xf numFmtId="0" fontId="5" fillId="17" borderId="10" xfId="0" applyFont="1" applyFill="1" applyBorder="1" applyAlignment="1">
      <alignment horizontal="center" vertical="top" wrapText="1"/>
    </xf>
    <xf numFmtId="2" fontId="5" fillId="26" borderId="10" xfId="0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2" fillId="27" borderId="10" xfId="0" applyFont="1" applyFill="1" applyBorder="1" applyAlignment="1">
      <alignment horizontal="left" wrapText="1"/>
    </xf>
    <xf numFmtId="0" fontId="3" fillId="27" borderId="10" xfId="0" applyFont="1" applyFill="1" applyBorder="1" applyAlignment="1">
      <alignment horizontal="center" vertical="top" wrapText="1"/>
    </xf>
    <xf numFmtId="2" fontId="3" fillId="27" borderId="10" xfId="0" applyNumberFormat="1" applyFont="1" applyFill="1" applyBorder="1" applyAlignment="1">
      <alignment horizontal="center" vertical="top" wrapText="1"/>
    </xf>
    <xf numFmtId="0" fontId="0" fillId="27" borderId="0" xfId="0" applyFill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3" fillId="27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24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5" fillId="22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49" fontId="20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wrapText="1"/>
    </xf>
    <xf numFmtId="0" fontId="6" fillId="26" borderId="14" xfId="0" applyFont="1" applyFill="1" applyBorder="1" applyAlignment="1">
      <alignment horizontal="left" wrapText="1"/>
    </xf>
    <xf numFmtId="0" fontId="6" fillId="26" borderId="15" xfId="0" applyFont="1" applyFill="1" applyBorder="1" applyAlignment="1">
      <alignment horizontal="left" wrapText="1"/>
    </xf>
    <xf numFmtId="0" fontId="6" fillId="26" borderId="16" xfId="0" applyFont="1" applyFill="1" applyBorder="1" applyAlignment="1">
      <alignment horizontal="left" wrapText="1"/>
    </xf>
    <xf numFmtId="0" fontId="10" fillId="17" borderId="0" xfId="0" applyFont="1" applyFill="1" applyAlignment="1">
      <alignment horizontal="center" vertical="top" wrapText="1"/>
    </xf>
    <xf numFmtId="0" fontId="0" fillId="17" borderId="0" xfId="0" applyFill="1" applyAlignment="1">
      <alignment horizontal="center" vertical="top" wrapText="1"/>
    </xf>
    <xf numFmtId="0" fontId="0" fillId="17" borderId="17" xfId="0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13" fillId="24" borderId="15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6"/>
  <sheetViews>
    <sheetView view="pageBreakPreview" zoomScaleNormal="85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12.00390625" style="0" customWidth="1"/>
    <col min="2" max="2" width="8.125" style="0" customWidth="1"/>
    <col min="3" max="3" width="8.25390625" style="0" customWidth="1"/>
    <col min="13" max="13" width="0" style="0" hidden="1" customWidth="1"/>
  </cols>
  <sheetData>
    <row r="1" spans="1:15" ht="12.75">
      <c r="A1" s="71" t="s">
        <v>116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31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69.75" customHeight="1">
      <c r="A4" s="85" t="s">
        <v>115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31.5" customHeight="1">
      <c r="A5" s="83" t="s">
        <v>8</v>
      </c>
      <c r="B5" s="83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90">
      <c r="A6" s="74"/>
      <c r="B6" s="26" t="s">
        <v>15</v>
      </c>
      <c r="C6" s="26" t="s">
        <v>16</v>
      </c>
      <c r="D6" s="7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6" t="s">
        <v>12</v>
      </c>
      <c r="M6" s="77"/>
      <c r="N6" s="6" t="s">
        <v>13</v>
      </c>
      <c r="O6" s="82" t="s">
        <v>14</v>
      </c>
    </row>
    <row r="7" spans="1:15" ht="21" customHeight="1">
      <c r="A7" s="75"/>
      <c r="B7" s="22"/>
      <c r="C7" s="22"/>
      <c r="D7" s="78"/>
      <c r="E7" s="8"/>
      <c r="F7" s="8"/>
      <c r="G7" s="8"/>
      <c r="H7" s="8"/>
      <c r="I7" s="8"/>
      <c r="J7" s="8"/>
      <c r="K7" s="8"/>
      <c r="L7" s="8"/>
      <c r="M7" s="80"/>
      <c r="N7" s="23"/>
      <c r="O7" s="78"/>
    </row>
    <row r="8" spans="1:15" ht="15.75" hidden="1">
      <c r="A8" s="75"/>
      <c r="B8" s="22"/>
      <c r="C8" s="22"/>
      <c r="D8" s="78"/>
      <c r="E8" s="8"/>
      <c r="F8" s="8"/>
      <c r="G8" s="8"/>
      <c r="H8" s="8"/>
      <c r="I8" s="8"/>
      <c r="J8" s="8"/>
      <c r="K8" s="8"/>
      <c r="L8" s="8"/>
      <c r="M8" s="80"/>
      <c r="N8" s="23"/>
      <c r="O8" s="78"/>
    </row>
    <row r="9" spans="1:15" ht="15.75" hidden="1">
      <c r="A9" s="75"/>
      <c r="B9" s="22"/>
      <c r="C9" s="22"/>
      <c r="D9" s="78"/>
      <c r="E9" s="8"/>
      <c r="F9" s="8"/>
      <c r="G9" s="8"/>
      <c r="H9" s="8"/>
      <c r="I9" s="8"/>
      <c r="J9" s="8"/>
      <c r="K9" s="8"/>
      <c r="L9" s="8"/>
      <c r="M9" s="80"/>
      <c r="N9" s="23"/>
      <c r="O9" s="78"/>
    </row>
    <row r="10" spans="1:15" ht="15.75" hidden="1">
      <c r="A10" s="76"/>
      <c r="B10" s="4"/>
      <c r="C10" s="4"/>
      <c r="D10" s="79"/>
      <c r="E10" s="5"/>
      <c r="F10" s="5"/>
      <c r="G10" s="5"/>
      <c r="H10" s="5"/>
      <c r="I10" s="5"/>
      <c r="J10" s="5"/>
      <c r="K10" s="5"/>
      <c r="L10" s="5"/>
      <c r="M10" s="81"/>
      <c r="N10" s="24"/>
      <c r="O10" s="79"/>
    </row>
    <row r="11" spans="1:15" ht="0.75" customHeight="1">
      <c r="A11" s="19"/>
      <c r="B11" s="19"/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2.5">
      <c r="A12" s="9" t="s">
        <v>0</v>
      </c>
      <c r="B12" s="25"/>
      <c r="C12" s="25"/>
      <c r="D12" s="4">
        <v>32</v>
      </c>
      <c r="E12" s="4">
        <v>33</v>
      </c>
      <c r="F12" s="4">
        <v>33</v>
      </c>
      <c r="G12" s="4">
        <v>33</v>
      </c>
      <c r="H12" s="4">
        <v>33</v>
      </c>
      <c r="I12" s="4">
        <v>33</v>
      </c>
      <c r="J12" s="4">
        <v>33</v>
      </c>
      <c r="K12" s="4">
        <v>33</v>
      </c>
      <c r="L12" s="4"/>
      <c r="M12" s="4"/>
      <c r="N12" s="4"/>
      <c r="O12" s="4"/>
    </row>
    <row r="13" spans="1:15" ht="45">
      <c r="A13" s="9" t="s">
        <v>1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45">
      <c r="A14" s="1" t="s">
        <v>74</v>
      </c>
      <c r="B14" s="1" t="s">
        <v>17</v>
      </c>
      <c r="C14" s="1" t="s">
        <v>36</v>
      </c>
      <c r="D14" s="2">
        <v>2</v>
      </c>
      <c r="E14" s="2">
        <v>2</v>
      </c>
      <c r="F14" s="2">
        <v>2</v>
      </c>
      <c r="G14" s="2">
        <v>2</v>
      </c>
      <c r="H14" s="2">
        <v>2.5</v>
      </c>
      <c r="I14" s="2">
        <v>2.5</v>
      </c>
      <c r="J14" s="2">
        <v>2.5</v>
      </c>
      <c r="K14" s="2">
        <v>2.5</v>
      </c>
      <c r="L14" s="2">
        <f>D14*D12+E14*E12+F14*F12+G14*G12+H14*H12+I14*I12+J14*J12+K14*K12</f>
        <v>592</v>
      </c>
      <c r="M14" s="2"/>
      <c r="N14" s="2">
        <v>1185</v>
      </c>
      <c r="O14" s="3">
        <f>L14+N14</f>
        <v>1777</v>
      </c>
    </row>
    <row r="15" spans="1:15" ht="22.5">
      <c r="A15" s="57" t="s">
        <v>9</v>
      </c>
      <c r="B15" s="57" t="s">
        <v>37</v>
      </c>
      <c r="C15" s="55"/>
      <c r="D15" s="56"/>
      <c r="E15" s="56"/>
      <c r="F15" s="56"/>
      <c r="G15" s="56"/>
      <c r="H15" s="27">
        <v>1</v>
      </c>
      <c r="I15" s="27">
        <v>1</v>
      </c>
      <c r="J15" s="27">
        <v>1</v>
      </c>
      <c r="K15" s="27">
        <v>1</v>
      </c>
      <c r="L15" s="27">
        <f>D15*D12+E15*E12+F15*F12+G15*G12+H15*H12+I15*I12+J15*J12+K15*K12</f>
        <v>132</v>
      </c>
      <c r="M15" s="27"/>
      <c r="N15" s="27">
        <v>198</v>
      </c>
      <c r="O15" s="27">
        <f>L15+N15</f>
        <v>330</v>
      </c>
    </row>
    <row r="16" spans="1:15" ht="45">
      <c r="A16" s="15" t="s">
        <v>11</v>
      </c>
      <c r="B16" s="15" t="s">
        <v>38</v>
      </c>
      <c r="C16" s="15"/>
      <c r="D16" s="2"/>
      <c r="E16" s="2"/>
      <c r="F16" s="2"/>
      <c r="G16" s="2"/>
      <c r="H16" s="2"/>
      <c r="I16" s="2"/>
      <c r="J16" s="27">
        <v>1</v>
      </c>
      <c r="K16" s="27" t="s">
        <v>18</v>
      </c>
      <c r="L16" s="27">
        <f>J16*J12+16</f>
        <v>49</v>
      </c>
      <c r="M16" s="27"/>
      <c r="N16" s="27">
        <v>73.5</v>
      </c>
      <c r="O16" s="27">
        <f>L16+N16</f>
        <v>122.5</v>
      </c>
    </row>
    <row r="17" spans="1:15" ht="22.5">
      <c r="A17" s="15" t="s">
        <v>10</v>
      </c>
      <c r="B17" s="15" t="s">
        <v>19</v>
      </c>
      <c r="C17" s="15"/>
      <c r="D17" s="2">
        <v>1</v>
      </c>
      <c r="E17" s="2">
        <v>1</v>
      </c>
      <c r="F17" s="2">
        <v>1</v>
      </c>
      <c r="G17" s="2">
        <v>1.5</v>
      </c>
      <c r="H17" s="2">
        <v>1.5</v>
      </c>
      <c r="I17" s="2">
        <v>1.5</v>
      </c>
      <c r="J17" s="2">
        <v>1.5</v>
      </c>
      <c r="K17" s="2">
        <v>1.5</v>
      </c>
      <c r="L17" s="2">
        <f>D17*D12+E17*E12+F17*F12+G17*G12+H17*H12+I17*I12+J17*J12+K17*K12</f>
        <v>345.5</v>
      </c>
      <c r="M17" s="2"/>
      <c r="N17" s="2">
        <v>131.5</v>
      </c>
      <c r="O17" s="2">
        <f>L17+N17</f>
        <v>477</v>
      </c>
    </row>
    <row r="18" spans="1:15" ht="38.25">
      <c r="A18" s="21" t="s">
        <v>6</v>
      </c>
      <c r="B18" s="21"/>
      <c r="C18" s="21"/>
      <c r="D18" s="34">
        <f aca="true" t="shared" si="0" ref="D18:J18">SUM(D14:D17)</f>
        <v>3</v>
      </c>
      <c r="E18" s="33">
        <f t="shared" si="0"/>
        <v>3</v>
      </c>
      <c r="F18" s="33">
        <f t="shared" si="0"/>
        <v>3</v>
      </c>
      <c r="G18" s="33">
        <f t="shared" si="0"/>
        <v>3.5</v>
      </c>
      <c r="H18" s="33">
        <f t="shared" si="0"/>
        <v>5</v>
      </c>
      <c r="I18" s="33">
        <f t="shared" si="0"/>
        <v>5</v>
      </c>
      <c r="J18" s="33">
        <f t="shared" si="0"/>
        <v>6</v>
      </c>
      <c r="K18" s="33">
        <f>(K14+K15+K17)+1</f>
        <v>6</v>
      </c>
      <c r="L18" s="34">
        <f>SUM(L14:L17)</f>
        <v>1118.5</v>
      </c>
      <c r="M18" s="34"/>
      <c r="N18" s="34">
        <f>SUM(N14:N17)</f>
        <v>1588</v>
      </c>
      <c r="O18" s="34">
        <f>L18+N18</f>
        <v>2706.5</v>
      </c>
    </row>
    <row r="19" spans="1:15" ht="45">
      <c r="A19" s="17" t="s">
        <v>2</v>
      </c>
      <c r="B19" s="17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2.5">
      <c r="A20" s="18" t="s">
        <v>3</v>
      </c>
      <c r="B20" s="18" t="s">
        <v>20</v>
      </c>
      <c r="C20" s="18">
        <v>12</v>
      </c>
      <c r="D20" s="14">
        <v>1</v>
      </c>
      <c r="E20" s="13">
        <v>1.5</v>
      </c>
      <c r="F20" s="13">
        <v>1.5</v>
      </c>
      <c r="G20" s="13">
        <v>1.5</v>
      </c>
      <c r="H20" s="13">
        <v>1.5</v>
      </c>
      <c r="I20" s="13">
        <v>1.5</v>
      </c>
      <c r="J20" s="13">
        <v>1.5</v>
      </c>
      <c r="K20" s="13">
        <v>1.5</v>
      </c>
      <c r="L20" s="13">
        <f>D20*D12+E20*E12+F20*F12+G20*G12+H20*H12+I20*I12+J20*J12+K20*K12</f>
        <v>378.5</v>
      </c>
      <c r="M20" s="13"/>
      <c r="N20" s="13">
        <v>263</v>
      </c>
      <c r="O20" s="13">
        <f>L20+N20</f>
        <v>641.5</v>
      </c>
    </row>
    <row r="21" spans="1:15" ht="33.75">
      <c r="A21" s="18" t="s">
        <v>4</v>
      </c>
      <c r="B21" s="18">
        <v>6</v>
      </c>
      <c r="C21" s="18"/>
      <c r="D21" s="14">
        <v>1</v>
      </c>
      <c r="E21" s="13">
        <v>1</v>
      </c>
      <c r="F21" s="13">
        <v>1</v>
      </c>
      <c r="G21" s="13"/>
      <c r="H21" s="13"/>
      <c r="I21" s="13"/>
      <c r="J21" s="13"/>
      <c r="K21" s="13"/>
      <c r="L21" s="13">
        <f>D21*D12+E21*E12+F21*F12+G21*G12+H21*H12+I21*I12+J21*J12+K21*K12</f>
        <v>98</v>
      </c>
      <c r="M21" s="13"/>
      <c r="N21" s="13">
        <v>49</v>
      </c>
      <c r="O21" s="13">
        <f>L21+N21</f>
        <v>147</v>
      </c>
    </row>
    <row r="22" spans="1:15" ht="22.5">
      <c r="A22" s="18" t="s">
        <v>5</v>
      </c>
      <c r="B22" s="18" t="s">
        <v>21</v>
      </c>
      <c r="C22" s="18">
        <v>14</v>
      </c>
      <c r="D22" s="16"/>
      <c r="E22" s="13"/>
      <c r="F22" s="13"/>
      <c r="G22" s="13">
        <v>1</v>
      </c>
      <c r="H22" s="13">
        <v>1</v>
      </c>
      <c r="I22" s="13">
        <v>1</v>
      </c>
      <c r="J22" s="13">
        <v>1</v>
      </c>
      <c r="K22" s="13">
        <v>1.5</v>
      </c>
      <c r="L22" s="13">
        <f>D22*D12+E22*E12+F22*F12+G22*G12+H22*H12+I22*I12+J22*J12+K22*K12</f>
        <v>181.5</v>
      </c>
      <c r="M22" s="13"/>
      <c r="N22" s="13">
        <v>165</v>
      </c>
      <c r="O22" s="13">
        <f>L22+N22</f>
        <v>346.5</v>
      </c>
    </row>
    <row r="23" spans="1:15" ht="12.75" hidden="1">
      <c r="A23" s="18"/>
      <c r="B23" s="18"/>
      <c r="C23" s="18"/>
      <c r="D23" s="16"/>
      <c r="E23" s="13"/>
      <c r="F23" s="13"/>
      <c r="G23" s="13"/>
      <c r="H23" s="13"/>
      <c r="I23" s="13"/>
      <c r="J23" s="13"/>
      <c r="K23" s="13"/>
      <c r="L23" s="13">
        <f>D23*D12+E23*E12+F23*F12+G23*G12+H23*H12+I23*I12+J23*J12+K23*K12</f>
        <v>0</v>
      </c>
      <c r="M23" s="13">
        <v>1</v>
      </c>
      <c r="N23" s="13"/>
      <c r="O23" s="13"/>
    </row>
    <row r="24" spans="1:15" ht="22.5">
      <c r="A24" s="20" t="s">
        <v>7</v>
      </c>
      <c r="B24" s="20"/>
      <c r="C24" s="20"/>
      <c r="D24" s="34">
        <f aca="true" t="shared" si="1" ref="D24:L24">SUM(D20:D23)</f>
        <v>2</v>
      </c>
      <c r="E24" s="33">
        <f t="shared" si="1"/>
        <v>2.5</v>
      </c>
      <c r="F24" s="33">
        <f t="shared" si="1"/>
        <v>2.5</v>
      </c>
      <c r="G24" s="33">
        <f t="shared" si="1"/>
        <v>2.5</v>
      </c>
      <c r="H24" s="33">
        <f t="shared" si="1"/>
        <v>2.5</v>
      </c>
      <c r="I24" s="33">
        <f t="shared" si="1"/>
        <v>2.5</v>
      </c>
      <c r="J24" s="33">
        <f t="shared" si="1"/>
        <v>2.5</v>
      </c>
      <c r="K24" s="33">
        <f t="shared" si="1"/>
        <v>3</v>
      </c>
      <c r="L24" s="33">
        <f t="shared" si="1"/>
        <v>658</v>
      </c>
      <c r="M24" s="33"/>
      <c r="N24" s="33">
        <f>SUM(N20:N22)</f>
        <v>477</v>
      </c>
      <c r="O24" s="33">
        <f>SUM(O20:O22)</f>
        <v>1135</v>
      </c>
    </row>
    <row r="25" spans="1:15" ht="22.5">
      <c r="A25" s="38" t="s">
        <v>22</v>
      </c>
      <c r="B25" s="38"/>
      <c r="C25" s="38"/>
      <c r="D25" s="39">
        <f>D18+D24</f>
        <v>5</v>
      </c>
      <c r="E25" s="40">
        <f aca="true" t="shared" si="2" ref="E25:L25">E18+E24</f>
        <v>5.5</v>
      </c>
      <c r="F25" s="40">
        <f t="shared" si="2"/>
        <v>5.5</v>
      </c>
      <c r="G25" s="40">
        <f t="shared" si="2"/>
        <v>6</v>
      </c>
      <c r="H25" s="40">
        <f t="shared" si="2"/>
        <v>7.5</v>
      </c>
      <c r="I25" s="40">
        <f t="shared" si="2"/>
        <v>7.5</v>
      </c>
      <c r="J25" s="40">
        <f t="shared" si="2"/>
        <v>8.5</v>
      </c>
      <c r="K25" s="40">
        <f t="shared" si="2"/>
        <v>9</v>
      </c>
      <c r="L25" s="39">
        <f t="shared" si="2"/>
        <v>1776.5</v>
      </c>
      <c r="M25" s="39"/>
      <c r="N25" s="39">
        <f>N18+N24</f>
        <v>2065</v>
      </c>
      <c r="O25" s="39">
        <f>O18+O24</f>
        <v>3841.5</v>
      </c>
    </row>
    <row r="26" spans="1:15" ht="67.5" customHeight="1">
      <c r="A26" s="43" t="s">
        <v>26</v>
      </c>
      <c r="B26" s="44">
        <v>31</v>
      </c>
      <c r="C26" s="44">
        <v>9</v>
      </c>
      <c r="D26" s="16"/>
      <c r="E26" s="13"/>
      <c r="F26" s="13"/>
      <c r="G26" s="13"/>
      <c r="H26" s="13"/>
      <c r="I26" s="13"/>
      <c r="J26" s="13"/>
      <c r="K26" s="13"/>
      <c r="L26" s="16"/>
      <c r="M26" s="16"/>
      <c r="N26" s="16"/>
      <c r="O26" s="16"/>
    </row>
    <row r="27" spans="1:15" ht="33.75">
      <c r="A27" s="28" t="s">
        <v>23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56.25">
      <c r="A28" s="31" t="s">
        <v>83</v>
      </c>
      <c r="B28" s="54" t="s">
        <v>111</v>
      </c>
      <c r="C28" s="18"/>
      <c r="D28" s="14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f>D28*D12+E28*E12+F28*F12+G28*G12+H28*H12+I28*I12+J28*J12+K28*K12</f>
        <v>263</v>
      </c>
      <c r="M28" s="13"/>
      <c r="N28" s="13">
        <v>263</v>
      </c>
      <c r="O28" s="13">
        <f>L28+N28</f>
        <v>526</v>
      </c>
    </row>
    <row r="29" spans="1:15" ht="33.75">
      <c r="A29" s="18" t="s">
        <v>84</v>
      </c>
      <c r="B29" s="18">
        <v>2.4</v>
      </c>
      <c r="C29" s="18"/>
      <c r="D29" s="14">
        <v>0.5</v>
      </c>
      <c r="E29" s="13">
        <v>0.5</v>
      </c>
      <c r="F29" s="13">
        <v>0.5</v>
      </c>
      <c r="G29" s="13">
        <v>0.5</v>
      </c>
      <c r="H29" s="13"/>
      <c r="I29" s="13"/>
      <c r="J29" s="13"/>
      <c r="K29" s="13"/>
      <c r="L29" s="13">
        <f>D29*D12+E29*E12+F29*F12+G29*G12+H29*H12+I29*I12+J29*J12+K29*K12</f>
        <v>65.5</v>
      </c>
      <c r="M29" s="13"/>
      <c r="N29" s="13">
        <v>65.5</v>
      </c>
      <c r="O29" s="13">
        <f>L29+N29</f>
        <v>131</v>
      </c>
    </row>
    <row r="30" spans="1:15" ht="33.75">
      <c r="A30" s="18" t="s">
        <v>52</v>
      </c>
      <c r="B30" s="18">
        <v>2</v>
      </c>
      <c r="C30" s="18"/>
      <c r="D30" s="14">
        <v>0.5</v>
      </c>
      <c r="E30" s="13"/>
      <c r="F30" s="13"/>
      <c r="G30" s="13"/>
      <c r="H30" s="13"/>
      <c r="I30" s="13"/>
      <c r="J30" s="13"/>
      <c r="K30" s="13"/>
      <c r="L30" s="13">
        <f>D30*D12+E30*E12+F30*F12+G30*G12+H30*H12+I30*I12+J30*J12+K30*K12</f>
        <v>16</v>
      </c>
      <c r="M30" s="13"/>
      <c r="N30" s="13">
        <v>16</v>
      </c>
      <c r="O30" s="13">
        <f>L30+N30</f>
        <v>32</v>
      </c>
    </row>
    <row r="31" spans="1:15" ht="22.5">
      <c r="A31" s="35" t="s">
        <v>24</v>
      </c>
      <c r="B31" s="35"/>
      <c r="C31" s="35"/>
      <c r="D31" s="36">
        <f>SUM(D28:D30)</f>
        <v>2</v>
      </c>
      <c r="E31" s="37">
        <f>SUM(E28:E30)</f>
        <v>1.5</v>
      </c>
      <c r="F31" s="37">
        <f>SUM(F28:F30)</f>
        <v>1.5</v>
      </c>
      <c r="G31" s="37">
        <f>SUM(G28:G30)</f>
        <v>1.5</v>
      </c>
      <c r="H31" s="37">
        <f>SUM(G28:G30)</f>
        <v>1.5</v>
      </c>
      <c r="I31" s="37">
        <f>SUM(I28:I30)</f>
        <v>1</v>
      </c>
      <c r="J31" s="37">
        <f>SUM(J28:J30)</f>
        <v>1</v>
      </c>
      <c r="K31" s="37">
        <f>SUM(K28:K30)</f>
        <v>1</v>
      </c>
      <c r="L31" s="37">
        <f>SUM(L28:L30)</f>
        <v>344.5</v>
      </c>
      <c r="M31" s="37"/>
      <c r="N31" s="37">
        <f>SUM(N28:N30)</f>
        <v>344.5</v>
      </c>
      <c r="O31" s="37">
        <f>L31+N31</f>
        <v>689</v>
      </c>
    </row>
    <row r="32" spans="1:15" ht="22.5">
      <c r="A32" s="38" t="s">
        <v>25</v>
      </c>
      <c r="B32" s="38"/>
      <c r="C32" s="38"/>
      <c r="D32" s="39">
        <f aca="true" t="shared" si="3" ref="D32:L32">D25+D31</f>
        <v>7</v>
      </c>
      <c r="E32" s="40">
        <f t="shared" si="3"/>
        <v>7</v>
      </c>
      <c r="F32" s="40">
        <f t="shared" si="3"/>
        <v>7</v>
      </c>
      <c r="G32" s="40">
        <f t="shared" si="3"/>
        <v>7.5</v>
      </c>
      <c r="H32" s="40">
        <f t="shared" si="3"/>
        <v>9</v>
      </c>
      <c r="I32" s="40">
        <f t="shared" si="3"/>
        <v>8.5</v>
      </c>
      <c r="J32" s="40">
        <f t="shared" si="3"/>
        <v>9.5</v>
      </c>
      <c r="K32" s="40">
        <f t="shared" si="3"/>
        <v>10</v>
      </c>
      <c r="L32" s="39">
        <f t="shared" si="3"/>
        <v>2121</v>
      </c>
      <c r="M32" s="40"/>
      <c r="N32" s="39">
        <f>N25+N31</f>
        <v>2409.5</v>
      </c>
      <c r="O32" s="39">
        <f>O25+O31</f>
        <v>4530.5</v>
      </c>
    </row>
    <row r="33" spans="1:15" ht="12.75">
      <c r="A33" s="68" t="s">
        <v>27</v>
      </c>
      <c r="B33" s="69"/>
      <c r="C33" s="70"/>
      <c r="D33" s="41"/>
      <c r="E33" s="42"/>
      <c r="F33" s="42"/>
      <c r="G33" s="42"/>
      <c r="H33" s="42"/>
      <c r="I33" s="42"/>
      <c r="J33" s="42"/>
      <c r="K33" s="42"/>
      <c r="L33" s="41"/>
      <c r="M33" s="42"/>
      <c r="N33" s="41"/>
      <c r="O33" s="41">
        <v>158</v>
      </c>
    </row>
    <row r="34" spans="1:15" ht="33.75">
      <c r="A34" s="18" t="s">
        <v>28</v>
      </c>
      <c r="B34" s="18"/>
      <c r="C34" s="18"/>
      <c r="D34" s="14">
        <v>6</v>
      </c>
      <c r="E34" s="13">
        <v>8</v>
      </c>
      <c r="F34" s="13">
        <v>8</v>
      </c>
      <c r="G34" s="13">
        <v>8</v>
      </c>
      <c r="H34" s="13">
        <v>8</v>
      </c>
      <c r="I34" s="13">
        <v>8</v>
      </c>
      <c r="J34" s="13">
        <v>8</v>
      </c>
      <c r="K34" s="13">
        <v>8</v>
      </c>
      <c r="L34" s="16"/>
      <c r="M34" s="13"/>
      <c r="N34" s="16"/>
      <c r="O34" s="16">
        <f>SUM(D34:K34)</f>
        <v>62</v>
      </c>
    </row>
    <row r="35" spans="1:15" ht="22.5">
      <c r="A35" s="18" t="s">
        <v>29</v>
      </c>
      <c r="B35" s="18"/>
      <c r="C35" s="18"/>
      <c r="D35" s="16"/>
      <c r="E35" s="13">
        <v>2</v>
      </c>
      <c r="F35" s="13">
        <v>2</v>
      </c>
      <c r="G35" s="13">
        <v>2</v>
      </c>
      <c r="H35" s="13">
        <v>2</v>
      </c>
      <c r="I35" s="13">
        <v>4</v>
      </c>
      <c r="J35" s="13">
        <v>4</v>
      </c>
      <c r="K35" s="13">
        <v>4</v>
      </c>
      <c r="L35" s="16"/>
      <c r="M35" s="13"/>
      <c r="N35" s="16"/>
      <c r="O35" s="16">
        <f>SUM(D35:K35)</f>
        <v>20</v>
      </c>
    </row>
    <row r="36" spans="1:15" ht="22.5">
      <c r="A36" s="18" t="s">
        <v>30</v>
      </c>
      <c r="B36" s="18"/>
      <c r="C36" s="18"/>
      <c r="D36" s="16"/>
      <c r="E36" s="13"/>
      <c r="F36" s="13"/>
      <c r="G36" s="13"/>
      <c r="H36" s="13">
        <v>2</v>
      </c>
      <c r="I36" s="13">
        <v>2</v>
      </c>
      <c r="J36" s="13">
        <v>2</v>
      </c>
      <c r="K36" s="13">
        <v>4</v>
      </c>
      <c r="L36" s="16"/>
      <c r="M36" s="13"/>
      <c r="N36" s="16"/>
      <c r="O36" s="16">
        <f>SUM(D36:K36)</f>
        <v>10</v>
      </c>
    </row>
    <row r="37" spans="1:15" ht="45">
      <c r="A37" s="18" t="s">
        <v>50</v>
      </c>
      <c r="B37" s="18"/>
      <c r="C37" s="18"/>
      <c r="D37" s="16"/>
      <c r="E37" s="13"/>
      <c r="F37" s="13"/>
      <c r="G37" s="13"/>
      <c r="H37" s="13">
        <v>2</v>
      </c>
      <c r="I37" s="13">
        <v>2</v>
      </c>
      <c r="J37" s="13">
        <v>2</v>
      </c>
      <c r="K37" s="13"/>
      <c r="L37" s="16"/>
      <c r="M37" s="13"/>
      <c r="N37" s="16"/>
      <c r="O37" s="16">
        <f>SUM(D37:K37)</f>
        <v>6</v>
      </c>
    </row>
    <row r="38" spans="1:15" ht="22.5">
      <c r="A38" s="18" t="s">
        <v>31</v>
      </c>
      <c r="B38" s="18"/>
      <c r="C38" s="18"/>
      <c r="D38" s="14">
        <v>4</v>
      </c>
      <c r="E38" s="13">
        <v>8</v>
      </c>
      <c r="F38" s="13">
        <v>8</v>
      </c>
      <c r="G38" s="13">
        <v>8</v>
      </c>
      <c r="H38" s="13">
        <v>8</v>
      </c>
      <c r="I38" s="13">
        <v>8</v>
      </c>
      <c r="J38" s="13">
        <v>8</v>
      </c>
      <c r="K38" s="13">
        <v>8</v>
      </c>
      <c r="L38" s="16"/>
      <c r="M38" s="13"/>
      <c r="N38" s="16"/>
      <c r="O38" s="16">
        <f>SUM(D38:K38)</f>
        <v>60</v>
      </c>
    </row>
    <row r="39" spans="1:15" ht="22.5">
      <c r="A39" s="20" t="s">
        <v>32</v>
      </c>
      <c r="B39" s="20"/>
      <c r="C39" s="20"/>
      <c r="D39" s="33">
        <f aca="true" t="shared" si="4" ref="D39:K39">SUM(D34:D38)</f>
        <v>10</v>
      </c>
      <c r="E39" s="33">
        <f t="shared" si="4"/>
        <v>18</v>
      </c>
      <c r="F39" s="33">
        <f t="shared" si="4"/>
        <v>18</v>
      </c>
      <c r="G39" s="33">
        <f t="shared" si="4"/>
        <v>18</v>
      </c>
      <c r="H39" s="33">
        <f t="shared" si="4"/>
        <v>22</v>
      </c>
      <c r="I39" s="33">
        <f t="shared" si="4"/>
        <v>24</v>
      </c>
      <c r="J39" s="33">
        <f t="shared" si="4"/>
        <v>24</v>
      </c>
      <c r="K39" s="33">
        <f t="shared" si="4"/>
        <v>24</v>
      </c>
      <c r="L39" s="33"/>
      <c r="M39" s="33"/>
      <c r="N39" s="33"/>
      <c r="O39" s="34">
        <f>SUM(O34:O38)</f>
        <v>158</v>
      </c>
    </row>
    <row r="40" spans="1:89" s="49" customFormat="1" ht="22.5">
      <c r="A40" s="46" t="s">
        <v>33</v>
      </c>
      <c r="B40" s="46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</row>
    <row r="41" spans="1:89" s="49" customFormat="1" ht="56.25">
      <c r="A41" s="18" t="s">
        <v>34</v>
      </c>
      <c r="B41" s="18"/>
      <c r="C41" s="18"/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/>
      <c r="L41" s="13"/>
      <c r="M41" s="13"/>
      <c r="N41" s="13"/>
      <c r="O41" s="14">
        <v>7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</row>
    <row r="42" spans="1:15" ht="33.75">
      <c r="A42" s="18" t="s">
        <v>35</v>
      </c>
      <c r="B42" s="18"/>
      <c r="C42" s="1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>
        <v>2</v>
      </c>
    </row>
    <row r="43" spans="1:15" ht="33.75">
      <c r="A43" s="18" t="s">
        <v>55</v>
      </c>
      <c r="B43" s="18"/>
      <c r="C43" s="1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>
        <v>1</v>
      </c>
    </row>
    <row r="44" spans="1:15" ht="22.5">
      <c r="A44" s="18" t="s">
        <v>56</v>
      </c>
      <c r="B44" s="18"/>
      <c r="C44" s="1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>
        <v>0.5</v>
      </c>
    </row>
    <row r="45" spans="1:15" ht="33.75">
      <c r="A45" s="18" t="s">
        <v>57</v>
      </c>
      <c r="B45" s="18"/>
      <c r="C45" s="1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v>0.5</v>
      </c>
    </row>
    <row r="46" spans="1:15" ht="12.75">
      <c r="A46" s="45" t="s">
        <v>58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>
        <v>8</v>
      </c>
    </row>
  </sheetData>
  <sheetProtection/>
  <mergeCells count="8">
    <mergeCell ref="A33:C33"/>
    <mergeCell ref="A1:O3"/>
    <mergeCell ref="A6:A10"/>
    <mergeCell ref="D6:D10"/>
    <mergeCell ref="M6:M10"/>
    <mergeCell ref="O6:O10"/>
    <mergeCell ref="A5:O5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O3"/>
    </sheetView>
  </sheetViews>
  <sheetFormatPr defaultColWidth="9.00390625" defaultRowHeight="12.75"/>
  <cols>
    <col min="1" max="1" width="19.375" style="0" customWidth="1"/>
    <col min="2" max="2" width="14.625" style="0" customWidth="1"/>
    <col min="4" max="10" width="0" style="0" hidden="1" customWidth="1"/>
    <col min="13" max="13" width="0" style="0" hidden="1" customWidth="1"/>
  </cols>
  <sheetData>
    <row r="1" spans="1:15" ht="12.75">
      <c r="A1" s="71" t="s">
        <v>116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61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77.25" customHeight="1">
      <c r="A4" s="88" t="s">
        <v>73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6.25">
      <c r="A5" s="86" t="s">
        <v>39</v>
      </c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56.25">
      <c r="A6" s="74"/>
      <c r="B6" s="26" t="s">
        <v>15</v>
      </c>
      <c r="C6" s="26" t="s">
        <v>16</v>
      </c>
      <c r="D6" s="77"/>
      <c r="E6" s="7"/>
      <c r="F6" s="7"/>
      <c r="G6" s="7"/>
      <c r="H6" s="7"/>
      <c r="I6" s="7"/>
      <c r="J6" s="7"/>
      <c r="K6" s="7" t="s">
        <v>40</v>
      </c>
      <c r="L6" s="6" t="s">
        <v>12</v>
      </c>
      <c r="M6" s="77"/>
      <c r="N6" s="6" t="s">
        <v>13</v>
      </c>
      <c r="O6" s="82" t="s">
        <v>14</v>
      </c>
    </row>
    <row r="7" spans="1:15" ht="15.75">
      <c r="A7" s="75"/>
      <c r="B7" s="22"/>
      <c r="C7" s="22"/>
      <c r="D7" s="78"/>
      <c r="E7" s="8"/>
      <c r="F7" s="8"/>
      <c r="G7" s="8"/>
      <c r="H7" s="8"/>
      <c r="I7" s="8"/>
      <c r="J7" s="8"/>
      <c r="K7" s="8"/>
      <c r="L7" s="8"/>
      <c r="M7" s="80"/>
      <c r="N7" s="23"/>
      <c r="O7" s="78"/>
    </row>
    <row r="8" spans="1:15" ht="15.75">
      <c r="A8" s="75"/>
      <c r="B8" s="22"/>
      <c r="C8" s="22"/>
      <c r="D8" s="78"/>
      <c r="E8" s="8"/>
      <c r="F8" s="8"/>
      <c r="G8" s="8"/>
      <c r="H8" s="8"/>
      <c r="I8" s="8"/>
      <c r="J8" s="8"/>
      <c r="K8" s="8"/>
      <c r="L8" s="8"/>
      <c r="M8" s="80"/>
      <c r="N8" s="23"/>
      <c r="O8" s="78"/>
    </row>
    <row r="9" spans="1:15" ht="15.75">
      <c r="A9" s="75"/>
      <c r="B9" s="22"/>
      <c r="C9" s="22"/>
      <c r="D9" s="78"/>
      <c r="E9" s="8"/>
      <c r="F9" s="8"/>
      <c r="G9" s="8"/>
      <c r="H9" s="8"/>
      <c r="I9" s="8"/>
      <c r="J9" s="8"/>
      <c r="K9" s="8"/>
      <c r="L9" s="8"/>
      <c r="M9" s="80"/>
      <c r="N9" s="23"/>
      <c r="O9" s="78"/>
    </row>
    <row r="10" spans="1:15" ht="15.75">
      <c r="A10" s="76"/>
      <c r="B10" s="4"/>
      <c r="C10" s="4"/>
      <c r="D10" s="79"/>
      <c r="E10" s="5"/>
      <c r="F10" s="5"/>
      <c r="G10" s="5"/>
      <c r="H10" s="5"/>
      <c r="I10" s="5"/>
      <c r="J10" s="5"/>
      <c r="K10" s="5"/>
      <c r="L10" s="5"/>
      <c r="M10" s="81"/>
      <c r="N10" s="24"/>
      <c r="O10" s="79"/>
    </row>
    <row r="11" spans="1:15" ht="22.5">
      <c r="A11" s="19"/>
      <c r="B11" s="19"/>
      <c r="C11" s="19"/>
      <c r="D11" s="4"/>
      <c r="E11" s="4"/>
      <c r="F11" s="4"/>
      <c r="G11" s="4"/>
      <c r="H11" s="4"/>
      <c r="I11" s="4"/>
      <c r="J11" s="4"/>
      <c r="K11" s="4" t="s">
        <v>41</v>
      </c>
      <c r="L11" s="4"/>
      <c r="M11" s="4"/>
      <c r="N11" s="4"/>
      <c r="O11" s="4"/>
    </row>
    <row r="12" spans="1:15" ht="12.75">
      <c r="A12" s="9" t="s">
        <v>0</v>
      </c>
      <c r="B12" s="25"/>
      <c r="C12" s="25"/>
      <c r="D12" s="4"/>
      <c r="E12" s="4"/>
      <c r="F12" s="4"/>
      <c r="G12" s="4"/>
      <c r="H12" s="4"/>
      <c r="I12" s="4"/>
      <c r="J12" s="4"/>
      <c r="K12" s="4">
        <v>33</v>
      </c>
      <c r="L12" s="4"/>
      <c r="M12" s="4"/>
      <c r="N12" s="4"/>
      <c r="O12" s="4"/>
    </row>
    <row r="13" spans="1:15" ht="22.5">
      <c r="A13" s="9" t="s">
        <v>1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3.75">
      <c r="A14" s="1" t="s">
        <v>74</v>
      </c>
      <c r="B14" s="1">
        <v>17</v>
      </c>
      <c r="C14" s="1"/>
      <c r="D14" s="2"/>
      <c r="E14" s="2"/>
      <c r="F14" s="2"/>
      <c r="G14" s="2"/>
      <c r="H14" s="2"/>
      <c r="I14" s="2"/>
      <c r="J14" s="2"/>
      <c r="K14" s="2">
        <v>3</v>
      </c>
      <c r="L14" s="2">
        <f>K14*K12</f>
        <v>99</v>
      </c>
      <c r="M14" s="2"/>
      <c r="N14" s="2">
        <v>198</v>
      </c>
      <c r="O14" s="3">
        <f>L14+N14</f>
        <v>297</v>
      </c>
    </row>
    <row r="15" spans="1:15" ht="12.75">
      <c r="A15" s="1" t="s">
        <v>9</v>
      </c>
      <c r="B15" s="1">
        <v>18</v>
      </c>
      <c r="C15" s="1"/>
      <c r="D15" s="2"/>
      <c r="E15" s="2"/>
      <c r="F15" s="2"/>
      <c r="G15" s="2"/>
      <c r="H15" s="2"/>
      <c r="I15" s="2"/>
      <c r="J15" s="2"/>
      <c r="K15" s="2">
        <v>2</v>
      </c>
      <c r="L15" s="2">
        <f>K15*K12</f>
        <v>66</v>
      </c>
      <c r="M15" s="2"/>
      <c r="N15" s="2">
        <v>66</v>
      </c>
      <c r="O15" s="2">
        <f>L15+N15</f>
        <v>132</v>
      </c>
    </row>
    <row r="16" spans="1:15" ht="12.75" hidden="1">
      <c r="A16" s="15"/>
      <c r="B16" s="15"/>
      <c r="C16" s="15"/>
      <c r="D16" s="2"/>
      <c r="E16" s="2"/>
      <c r="F16" s="2"/>
      <c r="G16" s="2"/>
      <c r="H16" s="2"/>
      <c r="I16" s="2"/>
      <c r="J16" s="27"/>
      <c r="K16" s="27"/>
      <c r="L16" s="27"/>
      <c r="M16" s="27"/>
      <c r="N16" s="27"/>
      <c r="O16" s="27"/>
    </row>
    <row r="17" spans="1:15" ht="12.75" hidden="1">
      <c r="A17" s="15"/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1" t="s">
        <v>6</v>
      </c>
      <c r="B18" s="21"/>
      <c r="C18" s="21"/>
      <c r="D18" s="34"/>
      <c r="E18" s="33"/>
      <c r="F18" s="33"/>
      <c r="G18" s="33"/>
      <c r="H18" s="33"/>
      <c r="I18" s="33"/>
      <c r="J18" s="33"/>
      <c r="K18" s="33">
        <f>K14+K15</f>
        <v>5</v>
      </c>
      <c r="L18" s="34">
        <f>SUM(L14:L15)</f>
        <v>165</v>
      </c>
      <c r="M18" s="34"/>
      <c r="N18" s="34">
        <f>SUM(N14:N15)</f>
        <v>264</v>
      </c>
      <c r="O18" s="34">
        <f>L18+N18</f>
        <v>429</v>
      </c>
    </row>
    <row r="19" spans="1:15" ht="22.5">
      <c r="A19" s="17" t="s">
        <v>2</v>
      </c>
      <c r="B19" s="17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8" t="s">
        <v>3</v>
      </c>
      <c r="B20" s="18">
        <v>17</v>
      </c>
      <c r="C20" s="18"/>
      <c r="D20" s="14"/>
      <c r="E20" s="13"/>
      <c r="F20" s="13"/>
      <c r="G20" s="13"/>
      <c r="H20" s="13"/>
      <c r="I20" s="13"/>
      <c r="J20" s="13"/>
      <c r="K20" s="13">
        <v>1.5</v>
      </c>
      <c r="L20" s="13">
        <f>K20*K12</f>
        <v>49.5</v>
      </c>
      <c r="M20" s="13"/>
      <c r="N20" s="13">
        <v>33</v>
      </c>
      <c r="O20" s="13">
        <f>L20+N20</f>
        <v>82.5</v>
      </c>
    </row>
    <row r="21" spans="1:15" ht="22.5">
      <c r="A21" s="18" t="s">
        <v>42</v>
      </c>
      <c r="B21" s="18">
        <v>17</v>
      </c>
      <c r="C21" s="18"/>
      <c r="D21" s="14"/>
      <c r="E21" s="13"/>
      <c r="F21" s="13"/>
      <c r="G21" s="13"/>
      <c r="H21" s="13"/>
      <c r="I21" s="13"/>
      <c r="J21" s="13"/>
      <c r="K21" s="13">
        <v>1.5</v>
      </c>
      <c r="L21" s="13">
        <f>K21*K12</f>
        <v>49.5</v>
      </c>
      <c r="M21" s="13"/>
      <c r="N21" s="13">
        <v>33</v>
      </c>
      <c r="O21" s="13">
        <f>L21+N21</f>
        <v>82.5</v>
      </c>
    </row>
    <row r="22" spans="1:15" ht="12.75">
      <c r="A22" s="18" t="s">
        <v>75</v>
      </c>
      <c r="B22" s="18">
        <v>17.18</v>
      </c>
      <c r="C22" s="18"/>
      <c r="D22" s="16"/>
      <c r="E22" s="13"/>
      <c r="F22" s="13"/>
      <c r="G22" s="13"/>
      <c r="H22" s="13"/>
      <c r="I22" s="13"/>
      <c r="J22" s="13"/>
      <c r="K22" s="13">
        <v>1</v>
      </c>
      <c r="L22" s="13">
        <f>K22*K12</f>
        <v>33</v>
      </c>
      <c r="M22" s="13"/>
      <c r="N22" s="13">
        <v>33</v>
      </c>
      <c r="O22" s="13">
        <f>L22+N22</f>
        <v>66</v>
      </c>
    </row>
    <row r="23" spans="1:15" ht="12.75">
      <c r="A23" s="18"/>
      <c r="B23" s="18"/>
      <c r="C23" s="18"/>
      <c r="D23" s="16"/>
      <c r="E23" s="13"/>
      <c r="F23" s="13"/>
      <c r="G23" s="13"/>
      <c r="H23" s="13"/>
      <c r="I23" s="13"/>
      <c r="J23" s="13"/>
      <c r="K23" s="13"/>
      <c r="L23" s="13">
        <f>D23*D12+E23*E12+F23*F12+G23*G12+H23*H12+I23*I12+J23*J12+K23*K12</f>
        <v>0</v>
      </c>
      <c r="M23" s="13">
        <v>1</v>
      </c>
      <c r="N23" s="13"/>
      <c r="O23" s="13"/>
    </row>
    <row r="24" spans="1:15" ht="12.75">
      <c r="A24" s="20" t="s">
        <v>7</v>
      </c>
      <c r="B24" s="20"/>
      <c r="C24" s="20"/>
      <c r="D24" s="34"/>
      <c r="E24" s="33"/>
      <c r="F24" s="33"/>
      <c r="G24" s="33"/>
      <c r="H24" s="33"/>
      <c r="I24" s="33"/>
      <c r="J24" s="33"/>
      <c r="K24" s="33">
        <f>SUM(K20:K23)</f>
        <v>4</v>
      </c>
      <c r="L24" s="33">
        <f>SUM(L20:L23)</f>
        <v>132</v>
      </c>
      <c r="M24" s="33"/>
      <c r="N24" s="33">
        <f>SUM(N20:N22)</f>
        <v>99</v>
      </c>
      <c r="O24" s="33">
        <f>SUM(O20:O22)</f>
        <v>231</v>
      </c>
    </row>
    <row r="25" spans="1:15" ht="12.75">
      <c r="A25" s="38" t="s">
        <v>22</v>
      </c>
      <c r="B25" s="38"/>
      <c r="C25" s="38"/>
      <c r="D25" s="39"/>
      <c r="E25" s="40"/>
      <c r="F25" s="40"/>
      <c r="G25" s="40"/>
      <c r="H25" s="40"/>
      <c r="I25" s="40"/>
      <c r="J25" s="40"/>
      <c r="K25" s="40">
        <f>K18+K24</f>
        <v>9</v>
      </c>
      <c r="L25" s="39">
        <f>L18+L24</f>
        <v>297</v>
      </c>
      <c r="M25" s="39"/>
      <c r="N25" s="39">
        <f>N18+N24</f>
        <v>363</v>
      </c>
      <c r="O25" s="39">
        <f>O18+O24</f>
        <v>660</v>
      </c>
    </row>
    <row r="26" spans="1:15" ht="32.25">
      <c r="A26" s="43" t="s">
        <v>26</v>
      </c>
      <c r="B26" s="44">
        <v>6</v>
      </c>
      <c r="C26" s="44"/>
      <c r="D26" s="16"/>
      <c r="E26" s="13"/>
      <c r="F26" s="13"/>
      <c r="G26" s="13"/>
      <c r="H26" s="13"/>
      <c r="I26" s="13"/>
      <c r="J26" s="13"/>
      <c r="K26" s="13"/>
      <c r="L26" s="16"/>
      <c r="M26" s="16"/>
      <c r="N26" s="16"/>
      <c r="O26" s="16"/>
    </row>
    <row r="27" spans="1:15" ht="12.75">
      <c r="A27" s="28" t="s">
        <v>23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2.5">
      <c r="A28" s="51" t="s">
        <v>83</v>
      </c>
      <c r="B28" s="18">
        <v>17</v>
      </c>
      <c r="C28" s="18"/>
      <c r="D28" s="14"/>
      <c r="E28" s="13"/>
      <c r="F28" s="13"/>
      <c r="G28" s="13"/>
      <c r="H28" s="13"/>
      <c r="I28" s="13"/>
      <c r="J28" s="13"/>
      <c r="K28" s="13" t="s">
        <v>18</v>
      </c>
      <c r="L28" s="13">
        <f>1*16</f>
        <v>16</v>
      </c>
      <c r="M28" s="13"/>
      <c r="N28" s="13">
        <v>16</v>
      </c>
      <c r="O28" s="13">
        <f>L28+N28</f>
        <v>32</v>
      </c>
    </row>
    <row r="29" spans="1:15" ht="33.75">
      <c r="A29" s="18" t="s">
        <v>80</v>
      </c>
      <c r="B29" s="18">
        <v>17</v>
      </c>
      <c r="C29" s="18"/>
      <c r="D29" s="14"/>
      <c r="E29" s="13"/>
      <c r="F29" s="13"/>
      <c r="G29" s="13"/>
      <c r="H29" s="13"/>
      <c r="I29" s="13"/>
      <c r="J29" s="13"/>
      <c r="K29" s="13" t="s">
        <v>18</v>
      </c>
      <c r="L29" s="13">
        <f>1*16</f>
        <v>16</v>
      </c>
      <c r="M29" s="13"/>
      <c r="N29" s="13">
        <v>16</v>
      </c>
      <c r="O29" s="13">
        <f>L29+N29</f>
        <v>32</v>
      </c>
    </row>
    <row r="30" spans="1:15" ht="22.5">
      <c r="A30" s="18" t="s">
        <v>79</v>
      </c>
      <c r="B30" s="18">
        <v>17</v>
      </c>
      <c r="C30" s="18"/>
      <c r="D30" s="16"/>
      <c r="E30" s="13"/>
      <c r="F30" s="13"/>
      <c r="G30" s="13"/>
      <c r="H30" s="13"/>
      <c r="I30" s="13"/>
      <c r="J30" s="13"/>
      <c r="K30" s="13" t="s">
        <v>43</v>
      </c>
      <c r="L30" s="13">
        <f>1.5*16</f>
        <v>24</v>
      </c>
      <c r="M30" s="13"/>
      <c r="N30" s="13">
        <v>8</v>
      </c>
      <c r="O30" s="13">
        <f>L30+N30</f>
        <v>32</v>
      </c>
    </row>
    <row r="31" spans="1:15" ht="12.75">
      <c r="A31" s="35" t="s">
        <v>24</v>
      </c>
      <c r="B31" s="35"/>
      <c r="C31" s="35"/>
      <c r="D31" s="36"/>
      <c r="E31" s="37"/>
      <c r="F31" s="37"/>
      <c r="G31" s="37"/>
      <c r="H31" s="37"/>
      <c r="I31" s="37"/>
      <c r="J31" s="37"/>
      <c r="K31" s="37">
        <f>SUM(K28:K30)</f>
        <v>0</v>
      </c>
      <c r="L31" s="37">
        <f>SUM(L28:L30)</f>
        <v>56</v>
      </c>
      <c r="M31" s="37"/>
      <c r="N31" s="37">
        <f>SUM(N28:N30)</f>
        <v>40</v>
      </c>
      <c r="O31" s="37">
        <f>L31+N31</f>
        <v>96</v>
      </c>
    </row>
    <row r="32" spans="1:15" ht="12.75">
      <c r="A32" s="38" t="s">
        <v>25</v>
      </c>
      <c r="B32" s="38"/>
      <c r="C32" s="38"/>
      <c r="D32" s="39"/>
      <c r="E32" s="40"/>
      <c r="F32" s="40"/>
      <c r="G32" s="40"/>
      <c r="H32" s="40"/>
      <c r="I32" s="40"/>
      <c r="J32" s="40"/>
      <c r="K32" s="40">
        <f>K25+1.5+1+1</f>
        <v>12.5</v>
      </c>
      <c r="L32" s="39">
        <f>L25+L31</f>
        <v>353</v>
      </c>
      <c r="M32" s="40"/>
      <c r="N32" s="39">
        <f>N25+N31</f>
        <v>403</v>
      </c>
      <c r="O32" s="39">
        <f>O25+O31</f>
        <v>756</v>
      </c>
    </row>
    <row r="33" spans="1:15" ht="12.75">
      <c r="A33" s="68" t="s">
        <v>27</v>
      </c>
      <c r="B33" s="69"/>
      <c r="C33" s="70"/>
      <c r="D33" s="41"/>
      <c r="E33" s="42"/>
      <c r="F33" s="42"/>
      <c r="G33" s="42"/>
      <c r="H33" s="42"/>
      <c r="I33" s="42"/>
      <c r="J33" s="42"/>
      <c r="K33" s="42"/>
      <c r="L33" s="41"/>
      <c r="M33" s="42"/>
      <c r="N33" s="41"/>
      <c r="O33" s="41">
        <v>26</v>
      </c>
    </row>
    <row r="34" spans="1:15" ht="12.75">
      <c r="A34" s="18" t="s">
        <v>28</v>
      </c>
      <c r="B34" s="18"/>
      <c r="C34" s="18"/>
      <c r="D34" s="14"/>
      <c r="E34" s="13"/>
      <c r="F34" s="13"/>
      <c r="G34" s="13"/>
      <c r="H34" s="13"/>
      <c r="I34" s="13"/>
      <c r="J34" s="13"/>
      <c r="K34" s="13">
        <v>8</v>
      </c>
      <c r="L34" s="16"/>
      <c r="M34" s="13"/>
      <c r="N34" s="16"/>
      <c r="O34" s="16">
        <f>SUM(D34:K34)</f>
        <v>8</v>
      </c>
    </row>
    <row r="35" spans="1:15" ht="12.75">
      <c r="A35" s="18" t="s">
        <v>85</v>
      </c>
      <c r="B35" s="18"/>
      <c r="C35" s="18"/>
      <c r="D35" s="16"/>
      <c r="E35" s="13"/>
      <c r="F35" s="13"/>
      <c r="G35" s="13"/>
      <c r="H35" s="13"/>
      <c r="I35" s="13"/>
      <c r="J35" s="13"/>
      <c r="K35" s="13">
        <v>4</v>
      </c>
      <c r="L35" s="16"/>
      <c r="M35" s="13"/>
      <c r="N35" s="16"/>
      <c r="O35" s="16">
        <f>SUM(D35:K35)</f>
        <v>4</v>
      </c>
    </row>
    <row r="36" spans="1:15" ht="12.75">
      <c r="A36" s="18" t="s">
        <v>30</v>
      </c>
      <c r="B36" s="18"/>
      <c r="C36" s="18"/>
      <c r="D36" s="16"/>
      <c r="E36" s="13"/>
      <c r="F36" s="13"/>
      <c r="G36" s="13"/>
      <c r="H36" s="13"/>
      <c r="I36" s="13"/>
      <c r="J36" s="13"/>
      <c r="K36" s="13">
        <v>4</v>
      </c>
      <c r="L36" s="16"/>
      <c r="M36" s="13"/>
      <c r="N36" s="16"/>
      <c r="O36" s="16">
        <f>SUM(D36:K36)</f>
        <v>4</v>
      </c>
    </row>
    <row r="37" spans="1:15" ht="33.75">
      <c r="A37" s="18" t="s">
        <v>87</v>
      </c>
      <c r="B37" s="18"/>
      <c r="C37" s="18"/>
      <c r="D37" s="16"/>
      <c r="E37" s="13"/>
      <c r="F37" s="13"/>
      <c r="G37" s="13"/>
      <c r="H37" s="13"/>
      <c r="I37" s="13"/>
      <c r="J37" s="13"/>
      <c r="K37" s="13">
        <v>2</v>
      </c>
      <c r="L37" s="16"/>
      <c r="M37" s="13"/>
      <c r="N37" s="16"/>
      <c r="O37" s="16">
        <f>SUM(D37:K37)</f>
        <v>2</v>
      </c>
    </row>
    <row r="38" spans="1:15" ht="12.75">
      <c r="A38" s="18" t="s">
        <v>31</v>
      </c>
      <c r="B38" s="18"/>
      <c r="C38" s="18"/>
      <c r="D38" s="14"/>
      <c r="E38" s="13"/>
      <c r="F38" s="13"/>
      <c r="G38" s="13"/>
      <c r="H38" s="13"/>
      <c r="I38" s="13"/>
      <c r="J38" s="13"/>
      <c r="K38" s="13">
        <v>8</v>
      </c>
      <c r="L38" s="16"/>
      <c r="M38" s="13"/>
      <c r="N38" s="16"/>
      <c r="O38" s="16">
        <f>SUM(D38:K38)</f>
        <v>8</v>
      </c>
    </row>
    <row r="39" spans="1:15" ht="12.75">
      <c r="A39" s="20" t="s">
        <v>32</v>
      </c>
      <c r="B39" s="20"/>
      <c r="C39" s="20"/>
      <c r="D39" s="33"/>
      <c r="E39" s="33"/>
      <c r="F39" s="33"/>
      <c r="G39" s="33"/>
      <c r="H39" s="33"/>
      <c r="I39" s="33"/>
      <c r="J39" s="33"/>
      <c r="K39" s="33">
        <f>SUM(K34:K38)</f>
        <v>26</v>
      </c>
      <c r="L39" s="33"/>
      <c r="M39" s="33"/>
      <c r="N39" s="33"/>
      <c r="O39" s="34">
        <f>SUM(O34:O38)</f>
        <v>26</v>
      </c>
    </row>
    <row r="40" spans="1:15" ht="12.75">
      <c r="A40" s="46" t="s">
        <v>33</v>
      </c>
      <c r="B40" s="46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5" ht="22.5">
      <c r="A41" s="46" t="s">
        <v>44</v>
      </c>
      <c r="B41" s="46" t="s">
        <v>49</v>
      </c>
      <c r="C41" s="46"/>
      <c r="D41" s="47"/>
      <c r="E41" s="47"/>
      <c r="F41" s="47"/>
      <c r="G41" s="47"/>
      <c r="H41" s="47"/>
      <c r="I41" s="47"/>
      <c r="J41" s="47"/>
      <c r="K41" s="47">
        <v>2</v>
      </c>
      <c r="L41" s="47"/>
      <c r="M41" s="47"/>
      <c r="N41" s="47"/>
      <c r="O41" s="52"/>
    </row>
    <row r="42" spans="1:15" ht="22.5">
      <c r="A42" s="18" t="s">
        <v>86</v>
      </c>
      <c r="B42" s="18"/>
      <c r="C42" s="18"/>
      <c r="D42" s="13"/>
      <c r="E42" s="13"/>
      <c r="F42" s="13"/>
      <c r="G42" s="13"/>
      <c r="H42" s="13"/>
      <c r="I42" s="13"/>
      <c r="J42" s="13"/>
      <c r="K42" s="13">
        <v>1</v>
      </c>
      <c r="L42" s="13"/>
      <c r="M42" s="13"/>
      <c r="N42" s="13"/>
      <c r="O42" s="14"/>
    </row>
    <row r="43" spans="1:15" ht="22.5">
      <c r="A43" s="18" t="s">
        <v>46</v>
      </c>
      <c r="B43" s="18"/>
      <c r="C43" s="18"/>
      <c r="D43" s="13"/>
      <c r="E43" s="13"/>
      <c r="F43" s="13"/>
      <c r="G43" s="13"/>
      <c r="H43" s="13"/>
      <c r="I43" s="13"/>
      <c r="J43" s="13"/>
      <c r="K43" s="13">
        <v>0.5</v>
      </c>
      <c r="L43" s="13"/>
      <c r="M43" s="13"/>
      <c r="N43" s="13"/>
      <c r="O43" s="14"/>
    </row>
    <row r="44" spans="1:15" ht="33.75">
      <c r="A44" s="18" t="s">
        <v>47</v>
      </c>
      <c r="B44" s="18"/>
      <c r="C44" s="18"/>
      <c r="D44" s="13"/>
      <c r="E44" s="13"/>
      <c r="F44" s="13"/>
      <c r="G44" s="13"/>
      <c r="H44" s="13"/>
      <c r="I44" s="13"/>
      <c r="J44" s="13"/>
      <c r="K44" s="13">
        <v>0.5</v>
      </c>
      <c r="L44" s="13"/>
      <c r="M44" s="13"/>
      <c r="N44" s="13"/>
      <c r="O44" s="14"/>
    </row>
    <row r="45" spans="1:15" ht="12.75">
      <c r="A45" s="18" t="s">
        <v>48</v>
      </c>
      <c r="B45" s="18"/>
      <c r="C45" s="1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</sheetData>
  <sheetProtection/>
  <mergeCells count="8">
    <mergeCell ref="A33:C33"/>
    <mergeCell ref="A1:O3"/>
    <mergeCell ref="A5:O5"/>
    <mergeCell ref="A6:A10"/>
    <mergeCell ref="D6:D10"/>
    <mergeCell ref="M6:M10"/>
    <mergeCell ref="O6:O10"/>
    <mergeCell ref="A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:O3"/>
    </sheetView>
  </sheetViews>
  <sheetFormatPr defaultColWidth="9.00390625" defaultRowHeight="12.75"/>
  <cols>
    <col min="1" max="1" width="12.375" style="0" customWidth="1"/>
  </cols>
  <sheetData>
    <row r="1" spans="1:15" ht="12.75">
      <c r="A1" s="71" t="s">
        <v>117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33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75" customHeight="1">
      <c r="A4" s="85" t="s">
        <v>73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26.25">
      <c r="A5" s="86" t="s">
        <v>8</v>
      </c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78.75">
      <c r="A6" s="74"/>
      <c r="B6" s="26" t="s">
        <v>15</v>
      </c>
      <c r="C6" s="26" t="s">
        <v>16</v>
      </c>
      <c r="D6" s="7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6" t="s">
        <v>12</v>
      </c>
      <c r="M6" s="77"/>
      <c r="N6" s="6" t="s">
        <v>13</v>
      </c>
      <c r="O6" s="82" t="s">
        <v>14</v>
      </c>
    </row>
    <row r="7" spans="1:15" ht="15.75">
      <c r="A7" s="75"/>
      <c r="B7" s="22"/>
      <c r="C7" s="22"/>
      <c r="D7" s="78"/>
      <c r="E7" s="8"/>
      <c r="F7" s="8"/>
      <c r="G7" s="8"/>
      <c r="H7" s="8"/>
      <c r="I7" s="8"/>
      <c r="J7" s="8"/>
      <c r="K7" s="8"/>
      <c r="L7" s="8"/>
      <c r="M7" s="80"/>
      <c r="N7" s="23"/>
      <c r="O7" s="78"/>
    </row>
    <row r="8" spans="1:15" ht="15.75">
      <c r="A8" s="75"/>
      <c r="B8" s="22"/>
      <c r="C8" s="22"/>
      <c r="D8" s="78"/>
      <c r="E8" s="8"/>
      <c r="F8" s="8"/>
      <c r="G8" s="8"/>
      <c r="H8" s="8"/>
      <c r="I8" s="8"/>
      <c r="J8" s="8"/>
      <c r="K8" s="8"/>
      <c r="L8" s="8"/>
      <c r="M8" s="80"/>
      <c r="N8" s="23"/>
      <c r="O8" s="78"/>
    </row>
    <row r="9" spans="1:15" ht="15.75">
      <c r="A9" s="75"/>
      <c r="B9" s="22"/>
      <c r="C9" s="22"/>
      <c r="D9" s="78"/>
      <c r="E9" s="8"/>
      <c r="F9" s="8"/>
      <c r="G9" s="8"/>
      <c r="H9" s="8"/>
      <c r="I9" s="63"/>
      <c r="J9" s="8"/>
      <c r="K9" s="8"/>
      <c r="L9" s="8"/>
      <c r="M9" s="80"/>
      <c r="N9" s="23"/>
      <c r="O9" s="78"/>
    </row>
    <row r="10" spans="1:15" ht="15.75">
      <c r="A10" s="76"/>
      <c r="B10" s="4"/>
      <c r="C10" s="4"/>
      <c r="D10" s="79"/>
      <c r="E10" s="5"/>
      <c r="F10" s="5"/>
      <c r="G10" s="5"/>
      <c r="H10" s="5"/>
      <c r="I10" s="5"/>
      <c r="J10" s="5"/>
      <c r="K10" s="5"/>
      <c r="L10" s="5"/>
      <c r="M10" s="81"/>
      <c r="N10" s="24"/>
      <c r="O10" s="79"/>
    </row>
    <row r="11" spans="1:15" ht="18">
      <c r="A11" s="19"/>
      <c r="B11" s="19"/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2.5">
      <c r="A12" s="9" t="s">
        <v>0</v>
      </c>
      <c r="B12" s="25"/>
      <c r="C12" s="25"/>
      <c r="D12" s="4">
        <v>32</v>
      </c>
      <c r="E12" s="4">
        <v>33</v>
      </c>
      <c r="F12" s="4">
        <v>33</v>
      </c>
      <c r="G12" s="4">
        <v>33</v>
      </c>
      <c r="H12" s="4">
        <v>33</v>
      </c>
      <c r="I12" s="4">
        <v>33</v>
      </c>
      <c r="J12" s="4">
        <v>33</v>
      </c>
      <c r="K12" s="4">
        <v>33</v>
      </c>
      <c r="L12" s="4"/>
      <c r="M12" s="4"/>
      <c r="N12" s="4"/>
      <c r="O12" s="4"/>
    </row>
    <row r="13" spans="1:15" ht="45">
      <c r="A13" s="9" t="s">
        <v>1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2.5">
      <c r="A14" s="1" t="s">
        <v>88</v>
      </c>
      <c r="B14" s="1" t="s">
        <v>17</v>
      </c>
      <c r="C14" s="1" t="s">
        <v>36</v>
      </c>
      <c r="D14" s="2">
        <v>2</v>
      </c>
      <c r="E14" s="2">
        <v>2</v>
      </c>
      <c r="F14" s="2">
        <v>2</v>
      </c>
      <c r="G14" s="2">
        <v>2</v>
      </c>
      <c r="H14" s="2">
        <v>2.5</v>
      </c>
      <c r="I14" s="2">
        <v>2.5</v>
      </c>
      <c r="J14" s="2">
        <v>2.5</v>
      </c>
      <c r="K14" s="2">
        <v>2.5</v>
      </c>
      <c r="L14" s="2">
        <f>D14*D12+E14*E12+F14*F12+G14*G12+H14*H12+I14*I12+J14*J12+K14*K12</f>
        <v>592</v>
      </c>
      <c r="M14" s="2"/>
      <c r="N14" s="2">
        <v>1185</v>
      </c>
      <c r="O14" s="3">
        <f>L14+N14</f>
        <v>1777</v>
      </c>
    </row>
    <row r="15" spans="1:15" ht="22.5">
      <c r="A15" s="1" t="s">
        <v>9</v>
      </c>
      <c r="B15" s="1" t="s">
        <v>37</v>
      </c>
      <c r="C15" s="1"/>
      <c r="D15" s="2"/>
      <c r="E15" s="2"/>
      <c r="F15" s="2"/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f>D15*D12+E15*E12+F15*F12+G15*G12+H15*H12+I15*I12+J15*J12+K15*K12</f>
        <v>165</v>
      </c>
      <c r="M15" s="2"/>
      <c r="N15" s="2">
        <v>247.5</v>
      </c>
      <c r="O15" s="2">
        <f>L15+N15</f>
        <v>412.5</v>
      </c>
    </row>
    <row r="16" spans="1:15" ht="22.5">
      <c r="A16" s="15" t="s">
        <v>51</v>
      </c>
      <c r="B16" s="53" t="s">
        <v>105</v>
      </c>
      <c r="C16" s="15"/>
      <c r="D16" s="2"/>
      <c r="E16" s="2"/>
      <c r="F16" s="2">
        <v>1</v>
      </c>
      <c r="G16" s="2">
        <v>1</v>
      </c>
      <c r="H16" s="2">
        <v>1</v>
      </c>
      <c r="I16" s="2">
        <v>1</v>
      </c>
      <c r="J16" s="27">
        <v>1</v>
      </c>
      <c r="K16" s="27">
        <v>1</v>
      </c>
      <c r="L16" s="27">
        <f>D16*D12+E16*E12+F16*F12+G16*G12+H16*H12+I16*I12+J16*J12+K16*K12</f>
        <v>198</v>
      </c>
      <c r="M16" s="27"/>
      <c r="N16" s="27">
        <v>396</v>
      </c>
      <c r="O16" s="27">
        <f>L16+N16</f>
        <v>594</v>
      </c>
    </row>
    <row r="17" spans="1:15" ht="22.5">
      <c r="A17" s="15" t="s">
        <v>10</v>
      </c>
      <c r="B17" s="15" t="s">
        <v>19</v>
      </c>
      <c r="C17" s="15"/>
      <c r="D17" s="2">
        <v>1</v>
      </c>
      <c r="E17" s="2">
        <v>1</v>
      </c>
      <c r="F17" s="2">
        <v>1</v>
      </c>
      <c r="G17" s="2"/>
      <c r="H17" s="2"/>
      <c r="I17" s="2"/>
      <c r="J17" s="2"/>
      <c r="K17" s="2"/>
      <c r="L17" s="2">
        <f>D17*D12+E17*E12+F17*F12+G17*G12+H17*H12+I17*I12+J17*J12+K17*K12</f>
        <v>98</v>
      </c>
      <c r="M17" s="2"/>
      <c r="N17" s="2">
        <v>49</v>
      </c>
      <c r="O17" s="2">
        <f>L17+N17</f>
        <v>147</v>
      </c>
    </row>
    <row r="18" spans="1:15" ht="25.5">
      <c r="A18" s="21" t="s">
        <v>6</v>
      </c>
      <c r="B18" s="21"/>
      <c r="C18" s="21"/>
      <c r="D18" s="34">
        <f aca="true" t="shared" si="0" ref="D18:J18">SUM(D14:D17)</f>
        <v>3</v>
      </c>
      <c r="E18" s="33">
        <f t="shared" si="0"/>
        <v>3</v>
      </c>
      <c r="F18" s="33">
        <f t="shared" si="0"/>
        <v>4</v>
      </c>
      <c r="G18" s="33">
        <f t="shared" si="0"/>
        <v>4</v>
      </c>
      <c r="H18" s="33">
        <f t="shared" si="0"/>
        <v>4.5</v>
      </c>
      <c r="I18" s="33">
        <f t="shared" si="0"/>
        <v>4.5</v>
      </c>
      <c r="J18" s="33">
        <f t="shared" si="0"/>
        <v>4.5</v>
      </c>
      <c r="K18" s="33">
        <f>SUM(K14:K17)</f>
        <v>4.5</v>
      </c>
      <c r="L18" s="34">
        <f>SUM(L14:L17)</f>
        <v>1053</v>
      </c>
      <c r="M18" s="34"/>
      <c r="N18" s="34">
        <f>SUM(N14:N17)</f>
        <v>1877.5</v>
      </c>
      <c r="O18" s="34">
        <f>L18+N18</f>
        <v>2930.5</v>
      </c>
    </row>
    <row r="19" spans="1:15" ht="33.75">
      <c r="A19" s="17" t="s">
        <v>2</v>
      </c>
      <c r="B19" s="17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2.5">
      <c r="A20" s="18" t="s">
        <v>77</v>
      </c>
      <c r="B20" s="18" t="s">
        <v>20</v>
      </c>
      <c r="C20" s="18">
        <v>12</v>
      </c>
      <c r="D20" s="14">
        <v>1</v>
      </c>
      <c r="E20" s="13">
        <v>1.5</v>
      </c>
      <c r="F20" s="13">
        <v>1.5</v>
      </c>
      <c r="G20" s="13">
        <v>1.5</v>
      </c>
      <c r="H20" s="13">
        <v>1.5</v>
      </c>
      <c r="I20" s="13">
        <v>1.5</v>
      </c>
      <c r="J20" s="13">
        <v>1.5</v>
      </c>
      <c r="K20" s="13">
        <v>1.5</v>
      </c>
      <c r="L20" s="13">
        <f>D20*D12+E20*E12+F20*F12+G20*G12+H20*H12+I20*I12+J20*J12+K20*K12</f>
        <v>378.5</v>
      </c>
      <c r="M20" s="13"/>
      <c r="N20" s="13">
        <v>263</v>
      </c>
      <c r="O20" s="13">
        <f>L20+N20</f>
        <v>641.5</v>
      </c>
    </row>
    <row r="21" spans="1:15" ht="33.75">
      <c r="A21" s="18" t="s">
        <v>4</v>
      </c>
      <c r="B21" s="18">
        <v>6</v>
      </c>
      <c r="C21" s="18"/>
      <c r="D21" s="14">
        <v>1</v>
      </c>
      <c r="E21" s="13">
        <v>1</v>
      </c>
      <c r="F21" s="13">
        <v>1</v>
      </c>
      <c r="G21" s="13"/>
      <c r="H21" s="13"/>
      <c r="I21" s="13"/>
      <c r="J21" s="13"/>
      <c r="K21" s="13"/>
      <c r="L21" s="13">
        <f>D21*D12+E21*E12+F21*F12+G21*G12+H21*H12+I21*I12+J21*J12+K21*K12</f>
        <v>98</v>
      </c>
      <c r="M21" s="13"/>
      <c r="N21" s="13">
        <v>49</v>
      </c>
      <c r="O21" s="13">
        <f>L21+N21</f>
        <v>147</v>
      </c>
    </row>
    <row r="22" spans="1:15" ht="33.75">
      <c r="A22" s="18" t="s">
        <v>89</v>
      </c>
      <c r="B22" s="18" t="s">
        <v>21</v>
      </c>
      <c r="C22" s="18">
        <v>14</v>
      </c>
      <c r="D22" s="16"/>
      <c r="E22" s="13"/>
      <c r="F22" s="13"/>
      <c r="G22" s="13">
        <v>1</v>
      </c>
      <c r="H22" s="13">
        <v>1</v>
      </c>
      <c r="I22" s="13">
        <v>1</v>
      </c>
      <c r="J22" s="13">
        <v>1</v>
      </c>
      <c r="K22" s="13">
        <v>1.5</v>
      </c>
      <c r="L22" s="13">
        <f>D22*D12+E22*E12+F22*F12+G22*G12+H22*H12+I22*I12+J22*J12+K22*K12</f>
        <v>181.5</v>
      </c>
      <c r="M22" s="13"/>
      <c r="N22" s="13">
        <v>165</v>
      </c>
      <c r="O22" s="13">
        <f>L22+N22</f>
        <v>346.5</v>
      </c>
    </row>
    <row r="23" spans="1:15" ht="22.5">
      <c r="A23" s="20" t="s">
        <v>7</v>
      </c>
      <c r="B23" s="20"/>
      <c r="C23" s="20"/>
      <c r="D23" s="34">
        <f aca="true" t="shared" si="1" ref="D23:L23">SUM(D20:D22)</f>
        <v>2</v>
      </c>
      <c r="E23" s="33">
        <f t="shared" si="1"/>
        <v>2.5</v>
      </c>
      <c r="F23" s="33">
        <f t="shared" si="1"/>
        <v>2.5</v>
      </c>
      <c r="G23" s="33">
        <f t="shared" si="1"/>
        <v>2.5</v>
      </c>
      <c r="H23" s="33">
        <f t="shared" si="1"/>
        <v>2.5</v>
      </c>
      <c r="I23" s="33">
        <f t="shared" si="1"/>
        <v>2.5</v>
      </c>
      <c r="J23" s="33">
        <f t="shared" si="1"/>
        <v>2.5</v>
      </c>
      <c r="K23" s="33">
        <f t="shared" si="1"/>
        <v>3</v>
      </c>
      <c r="L23" s="33">
        <f t="shared" si="1"/>
        <v>658</v>
      </c>
      <c r="M23" s="33"/>
      <c r="N23" s="33">
        <f>SUM(N20:N22)</f>
        <v>477</v>
      </c>
      <c r="O23" s="33">
        <f>SUM(O20:O22)</f>
        <v>1135</v>
      </c>
    </row>
    <row r="24" spans="1:15" ht="22.5">
      <c r="A24" s="38" t="s">
        <v>22</v>
      </c>
      <c r="B24" s="38"/>
      <c r="C24" s="38"/>
      <c r="D24" s="39">
        <f aca="true" t="shared" si="2" ref="D24:L24">D18+D23</f>
        <v>5</v>
      </c>
      <c r="E24" s="40">
        <f t="shared" si="2"/>
        <v>5.5</v>
      </c>
      <c r="F24" s="40">
        <f t="shared" si="2"/>
        <v>6.5</v>
      </c>
      <c r="G24" s="40">
        <f t="shared" si="2"/>
        <v>6.5</v>
      </c>
      <c r="H24" s="40">
        <f t="shared" si="2"/>
        <v>7</v>
      </c>
      <c r="I24" s="40">
        <f t="shared" si="2"/>
        <v>7</v>
      </c>
      <c r="J24" s="40">
        <f t="shared" si="2"/>
        <v>7</v>
      </c>
      <c r="K24" s="40">
        <f t="shared" si="2"/>
        <v>7.5</v>
      </c>
      <c r="L24" s="39">
        <f t="shared" si="2"/>
        <v>1711</v>
      </c>
      <c r="M24" s="39"/>
      <c r="N24" s="39">
        <f>N18+N23</f>
        <v>2354.5</v>
      </c>
      <c r="O24" s="39">
        <f>O18+O23</f>
        <v>4065.5</v>
      </c>
    </row>
    <row r="25" spans="1:15" ht="53.25">
      <c r="A25" s="43" t="s">
        <v>26</v>
      </c>
      <c r="B25" s="44">
        <v>38</v>
      </c>
      <c r="C25" s="44">
        <v>9</v>
      </c>
      <c r="D25" s="16"/>
      <c r="E25" s="13"/>
      <c r="F25" s="13"/>
      <c r="G25" s="13"/>
      <c r="H25" s="13"/>
      <c r="I25" s="13"/>
      <c r="J25" s="13"/>
      <c r="K25" s="13"/>
      <c r="L25" s="16"/>
      <c r="M25" s="16"/>
      <c r="N25" s="16"/>
      <c r="O25" s="16"/>
    </row>
    <row r="26" spans="1:15" ht="33.75">
      <c r="A26" s="28" t="s">
        <v>23</v>
      </c>
      <c r="B26" s="28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78.75">
      <c r="A27" s="51" t="s">
        <v>90</v>
      </c>
      <c r="B27" s="54" t="s">
        <v>37</v>
      </c>
      <c r="C27" s="18"/>
      <c r="D27" s="16"/>
      <c r="E27" s="13"/>
      <c r="F27" s="13"/>
      <c r="G27" s="13"/>
      <c r="H27" s="13">
        <v>1</v>
      </c>
      <c r="I27" s="13">
        <v>1</v>
      </c>
      <c r="J27" s="13">
        <v>1</v>
      </c>
      <c r="K27" s="13">
        <v>1</v>
      </c>
      <c r="L27" s="13">
        <f>D27*D12+E27*E12+F27*F12+G27*G12+H27*H12+I27*I12+J27*J12+K27*K12</f>
        <v>132</v>
      </c>
      <c r="M27" s="13"/>
      <c r="N27" s="13">
        <v>198</v>
      </c>
      <c r="O27" s="13">
        <f>L27+N27</f>
        <v>330</v>
      </c>
    </row>
    <row r="28" spans="1:15" ht="56.25">
      <c r="A28" s="31" t="s">
        <v>91</v>
      </c>
      <c r="B28" s="54" t="s">
        <v>71</v>
      </c>
      <c r="C28" s="18"/>
      <c r="D28" s="14"/>
      <c r="E28" s="13"/>
      <c r="F28" s="13"/>
      <c r="G28" s="13"/>
      <c r="H28" s="13"/>
      <c r="I28" s="13"/>
      <c r="J28" s="13">
        <v>1</v>
      </c>
      <c r="K28" s="13">
        <v>1</v>
      </c>
      <c r="L28" s="13">
        <f>D28*D12+E28*E12+F28*F12+G28*G12+H28*H12+I28*I12+J28*J12+K28*K12</f>
        <v>66</v>
      </c>
      <c r="M28" s="13"/>
      <c r="N28" s="13">
        <v>66</v>
      </c>
      <c r="O28" s="13">
        <f>L28+N28</f>
        <v>132</v>
      </c>
    </row>
    <row r="29" spans="1:15" ht="12.75" hidden="1">
      <c r="A29" s="31"/>
      <c r="B29" s="54"/>
      <c r="C29" s="18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33.75">
      <c r="A30" s="31" t="s">
        <v>79</v>
      </c>
      <c r="B30" s="54" t="s">
        <v>105</v>
      </c>
      <c r="C30" s="18"/>
      <c r="D30" s="14"/>
      <c r="E30" s="13"/>
      <c r="F30" s="13"/>
      <c r="G30" s="13">
        <v>1.5</v>
      </c>
      <c r="H30" s="13">
        <v>1.5</v>
      </c>
      <c r="I30" s="13">
        <v>1.5</v>
      </c>
      <c r="J30" s="13">
        <v>1.5</v>
      </c>
      <c r="K30" s="13">
        <v>1.5</v>
      </c>
      <c r="L30" s="13">
        <f>D30*D12+E30*E12+F30*F12+G30*G12+H30*H12+I30*I12+J30*J12+K30*K12</f>
        <v>247.5</v>
      </c>
      <c r="M30" s="13"/>
      <c r="N30" s="13">
        <v>82.5</v>
      </c>
      <c r="O30" s="13">
        <f>L30+N30</f>
        <v>330</v>
      </c>
    </row>
    <row r="31" spans="1:15" ht="45">
      <c r="A31" s="31" t="s">
        <v>92</v>
      </c>
      <c r="B31" s="65" t="s">
        <v>93</v>
      </c>
      <c r="C31" s="18"/>
      <c r="D31" s="14">
        <v>1</v>
      </c>
      <c r="E31" s="13">
        <v>1</v>
      </c>
      <c r="F31" s="13">
        <v>1</v>
      </c>
      <c r="G31" s="13"/>
      <c r="H31" s="13"/>
      <c r="I31" s="13"/>
      <c r="J31" s="13"/>
      <c r="K31" s="13"/>
      <c r="L31" s="13">
        <f>D31*D12+E31*E12+F31*F12+G31*G12+H31*H12+I31*I12+J31*J12+K31*K12</f>
        <v>98</v>
      </c>
      <c r="M31" s="13"/>
      <c r="N31" s="13">
        <v>98</v>
      </c>
      <c r="O31" s="13">
        <f>L31+N31</f>
        <v>196</v>
      </c>
    </row>
    <row r="32" spans="1:15" ht="33.75">
      <c r="A32" s="31" t="s">
        <v>94</v>
      </c>
      <c r="B32" s="67" t="s">
        <v>112</v>
      </c>
      <c r="C32" s="18"/>
      <c r="D32" s="14">
        <v>1</v>
      </c>
      <c r="E32" s="13">
        <v>1</v>
      </c>
      <c r="F32" s="13"/>
      <c r="G32" s="13"/>
      <c r="H32" s="13"/>
      <c r="I32" s="13"/>
      <c r="J32" s="13"/>
      <c r="K32" s="13"/>
      <c r="L32" s="13">
        <f>D32*D12+E32*E12+F32*F12+G32*G12+H32*H12+I32*I12+J32*J12+K32*K12</f>
        <v>65</v>
      </c>
      <c r="M32" s="13"/>
      <c r="N32" s="13">
        <v>130</v>
      </c>
      <c r="O32" s="13">
        <f>L32+N32</f>
        <v>195</v>
      </c>
    </row>
    <row r="33" spans="1:15" ht="12.75" hidden="1">
      <c r="A33" s="31"/>
      <c r="B33" s="54"/>
      <c r="C33" s="18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 hidden="1">
      <c r="A34" s="18"/>
      <c r="B34" s="54"/>
      <c r="C34" s="18"/>
      <c r="D34" s="14"/>
      <c r="E34" s="13"/>
      <c r="F34" s="13"/>
      <c r="G34" s="13"/>
      <c r="H34" s="13"/>
      <c r="I34" s="13"/>
      <c r="J34" s="13"/>
      <c r="K34" s="13"/>
      <c r="L34" s="13">
        <f>D34*D12+E34*E12+F34*F12+G34*G12+H34*H12+I34*I12+J34*J12+K34*K12</f>
        <v>0</v>
      </c>
      <c r="M34" s="13"/>
      <c r="N34" s="13"/>
      <c r="O34" s="13">
        <f>L34+N34</f>
        <v>0</v>
      </c>
    </row>
    <row r="35" spans="1:15" ht="33.75">
      <c r="A35" s="31" t="s">
        <v>95</v>
      </c>
      <c r="B35" s="54" t="s">
        <v>59</v>
      </c>
      <c r="C35" s="18"/>
      <c r="D35" s="14">
        <v>0.5</v>
      </c>
      <c r="E35" s="13"/>
      <c r="F35" s="13"/>
      <c r="G35" s="13"/>
      <c r="H35" s="13"/>
      <c r="I35" s="13"/>
      <c r="J35" s="13"/>
      <c r="K35" s="13"/>
      <c r="L35" s="13">
        <f>D35*D12+E35*E12+F35*F12+G35*G12+H35*H12+I35*I12+J35*J12+K35*K12</f>
        <v>16</v>
      </c>
      <c r="M35" s="13"/>
      <c r="N35" s="13">
        <v>16</v>
      </c>
      <c r="O35" s="13">
        <f>L35+N35</f>
        <v>32</v>
      </c>
    </row>
    <row r="36" spans="1:15" ht="12.75" hidden="1">
      <c r="A36" s="51"/>
      <c r="B36" s="54"/>
      <c r="C36" s="18"/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35" t="s">
        <v>24</v>
      </c>
      <c r="B37" s="35"/>
      <c r="C37" s="35"/>
      <c r="D37" s="36">
        <f>SUM(D27:D36)</f>
        <v>2.5</v>
      </c>
      <c r="E37" s="37">
        <f>SUM(E27:E36)</f>
        <v>2</v>
      </c>
      <c r="F37" s="37">
        <f>SUM(F27:F36)</f>
        <v>1</v>
      </c>
      <c r="G37" s="37">
        <f>SUM(G27:G36)</f>
        <v>1.5</v>
      </c>
      <c r="H37" s="37">
        <f>SUM(G27:G36)</f>
        <v>1.5</v>
      </c>
      <c r="I37" s="37">
        <f>SUM(I27:I36)</f>
        <v>2.5</v>
      </c>
      <c r="J37" s="37">
        <f>SUM(J27:J36)</f>
        <v>3.5</v>
      </c>
      <c r="K37" s="37">
        <f>SUM(K27:K36)</f>
        <v>3.5</v>
      </c>
      <c r="L37" s="37">
        <f>SUM(L27:L36)</f>
        <v>624.5</v>
      </c>
      <c r="M37" s="37"/>
      <c r="N37" s="37">
        <f>SUM(N27:N36)</f>
        <v>590.5</v>
      </c>
      <c r="O37" s="37">
        <f>L37+N37</f>
        <v>1215</v>
      </c>
    </row>
    <row r="38" spans="1:15" ht="22.5">
      <c r="A38" s="38" t="s">
        <v>25</v>
      </c>
      <c r="B38" s="38"/>
      <c r="C38" s="38"/>
      <c r="D38" s="39">
        <f aca="true" t="shared" si="3" ref="D38:L38">D24+D37</f>
        <v>7.5</v>
      </c>
      <c r="E38" s="40">
        <f t="shared" si="3"/>
        <v>7.5</v>
      </c>
      <c r="F38" s="40">
        <f t="shared" si="3"/>
        <v>7.5</v>
      </c>
      <c r="G38" s="40">
        <f t="shared" si="3"/>
        <v>8</v>
      </c>
      <c r="H38" s="40">
        <f t="shared" si="3"/>
        <v>8.5</v>
      </c>
      <c r="I38" s="40">
        <f t="shared" si="3"/>
        <v>9.5</v>
      </c>
      <c r="J38" s="40">
        <f t="shared" si="3"/>
        <v>10.5</v>
      </c>
      <c r="K38" s="40">
        <f t="shared" si="3"/>
        <v>11</v>
      </c>
      <c r="L38" s="39">
        <f t="shared" si="3"/>
        <v>2335.5</v>
      </c>
      <c r="M38" s="40"/>
      <c r="N38" s="39">
        <f>N24+N37</f>
        <v>2945</v>
      </c>
      <c r="O38" s="39">
        <f>O24+O37</f>
        <v>5280.5</v>
      </c>
    </row>
    <row r="39" spans="1:15" ht="12.75">
      <c r="A39" s="68" t="s">
        <v>27</v>
      </c>
      <c r="B39" s="69"/>
      <c r="C39" s="70"/>
      <c r="D39" s="41"/>
      <c r="E39" s="42"/>
      <c r="F39" s="42"/>
      <c r="G39" s="42"/>
      <c r="H39" s="42"/>
      <c r="I39" s="42"/>
      <c r="J39" s="42"/>
      <c r="K39" s="42"/>
      <c r="L39" s="41"/>
      <c r="M39" s="42"/>
      <c r="N39" s="41"/>
      <c r="O39" s="41">
        <v>158</v>
      </c>
    </row>
    <row r="40" spans="1:15" ht="22.5">
      <c r="A40" s="18" t="s">
        <v>28</v>
      </c>
      <c r="B40" s="18"/>
      <c r="C40" s="18"/>
      <c r="D40" s="14">
        <v>6</v>
      </c>
      <c r="E40" s="13">
        <v>8</v>
      </c>
      <c r="F40" s="13">
        <v>8</v>
      </c>
      <c r="G40" s="13">
        <v>8</v>
      </c>
      <c r="H40" s="13">
        <v>8</v>
      </c>
      <c r="I40" s="13">
        <v>8</v>
      </c>
      <c r="J40" s="13">
        <v>8</v>
      </c>
      <c r="K40" s="13">
        <v>8</v>
      </c>
      <c r="L40" s="16"/>
      <c r="M40" s="13"/>
      <c r="N40" s="16"/>
      <c r="O40" s="16">
        <f aca="true" t="shared" si="4" ref="O40:O45">SUM(D40:K40)</f>
        <v>62</v>
      </c>
    </row>
    <row r="41" spans="1:15" ht="22.5">
      <c r="A41" s="18" t="s">
        <v>85</v>
      </c>
      <c r="B41" s="18"/>
      <c r="C41" s="18"/>
      <c r="D41" s="16"/>
      <c r="E41" s="13">
        <v>2</v>
      </c>
      <c r="F41" s="13">
        <v>2</v>
      </c>
      <c r="G41" s="13">
        <v>2</v>
      </c>
      <c r="H41" s="13">
        <v>2</v>
      </c>
      <c r="I41" s="13">
        <v>4</v>
      </c>
      <c r="J41" s="13">
        <v>4</v>
      </c>
      <c r="K41" s="13">
        <v>4</v>
      </c>
      <c r="L41" s="16"/>
      <c r="M41" s="13"/>
      <c r="N41" s="16"/>
      <c r="O41" s="16">
        <f t="shared" si="4"/>
        <v>20</v>
      </c>
    </row>
    <row r="42" spans="1:15" ht="33.75">
      <c r="A42" s="18" t="s">
        <v>96</v>
      </c>
      <c r="B42" s="18"/>
      <c r="C42" s="18"/>
      <c r="D42" s="16"/>
      <c r="E42" s="13"/>
      <c r="F42" s="13"/>
      <c r="G42" s="13"/>
      <c r="H42" s="13">
        <v>2</v>
      </c>
      <c r="I42" s="13">
        <v>2</v>
      </c>
      <c r="J42" s="13">
        <v>2</v>
      </c>
      <c r="K42" s="13">
        <v>4</v>
      </c>
      <c r="L42" s="16"/>
      <c r="M42" s="13"/>
      <c r="N42" s="16"/>
      <c r="O42" s="16">
        <f t="shared" si="4"/>
        <v>10</v>
      </c>
    </row>
    <row r="43" spans="1:15" ht="22.5">
      <c r="A43" s="18" t="s">
        <v>53</v>
      </c>
      <c r="B43" s="18"/>
      <c r="C43" s="18"/>
      <c r="D43" s="16"/>
      <c r="E43" s="13"/>
      <c r="F43" s="13"/>
      <c r="G43" s="13"/>
      <c r="H43" s="13">
        <v>2</v>
      </c>
      <c r="I43" s="13">
        <v>2</v>
      </c>
      <c r="J43" s="13">
        <v>2</v>
      </c>
      <c r="K43" s="13">
        <v>2</v>
      </c>
      <c r="L43" s="16"/>
      <c r="M43" s="13"/>
      <c r="N43" s="16"/>
      <c r="O43" s="16">
        <f t="shared" si="4"/>
        <v>8</v>
      </c>
    </row>
    <row r="44" spans="1:15" ht="22.5">
      <c r="A44" s="18" t="s">
        <v>31</v>
      </c>
      <c r="B44" s="18"/>
      <c r="C44" s="18"/>
      <c r="D44" s="14">
        <v>4</v>
      </c>
      <c r="E44" s="13">
        <v>8</v>
      </c>
      <c r="F44" s="13">
        <v>8</v>
      </c>
      <c r="G44" s="13">
        <v>8</v>
      </c>
      <c r="H44" s="13">
        <v>8</v>
      </c>
      <c r="I44" s="13">
        <v>8</v>
      </c>
      <c r="J44" s="13">
        <v>8</v>
      </c>
      <c r="K44" s="13">
        <v>8</v>
      </c>
      <c r="L44" s="16"/>
      <c r="M44" s="13"/>
      <c r="N44" s="16"/>
      <c r="O44" s="16">
        <f t="shared" si="4"/>
        <v>60</v>
      </c>
    </row>
    <row r="45" spans="1:15" ht="33.75">
      <c r="A45" s="18" t="s">
        <v>54</v>
      </c>
      <c r="B45" s="18"/>
      <c r="C45" s="18"/>
      <c r="D45" s="14"/>
      <c r="E45" s="13"/>
      <c r="F45" s="13"/>
      <c r="G45" s="13"/>
      <c r="H45" s="13">
        <v>8</v>
      </c>
      <c r="I45" s="13">
        <v>8</v>
      </c>
      <c r="J45" s="13">
        <v>8</v>
      </c>
      <c r="K45" s="13">
        <v>8</v>
      </c>
      <c r="L45" s="16"/>
      <c r="M45" s="13"/>
      <c r="N45" s="16"/>
      <c r="O45" s="16">
        <f t="shared" si="4"/>
        <v>32</v>
      </c>
    </row>
    <row r="46" spans="1:15" ht="22.5">
      <c r="A46" s="20" t="s">
        <v>32</v>
      </c>
      <c r="B46" s="20"/>
      <c r="C46" s="20"/>
      <c r="D46" s="33">
        <f>SUM(D40:D44)</f>
        <v>10</v>
      </c>
      <c r="E46" s="33">
        <f>SUM(E40:E44)</f>
        <v>18</v>
      </c>
      <c r="F46" s="33">
        <f>SUM(F40:F44)</f>
        <v>18</v>
      </c>
      <c r="G46" s="33">
        <f>SUM(G40:G44)</f>
        <v>18</v>
      </c>
      <c r="H46" s="33">
        <f>SUM(H40:H45)</f>
        <v>30</v>
      </c>
      <c r="I46" s="33">
        <f>SUM(I40:I45)</f>
        <v>32</v>
      </c>
      <c r="J46" s="33">
        <f>SUM(J40:J45)</f>
        <v>32</v>
      </c>
      <c r="K46" s="33">
        <f>SUM(K40:K45)</f>
        <v>34</v>
      </c>
      <c r="L46" s="33"/>
      <c r="M46" s="33"/>
      <c r="N46" s="33"/>
      <c r="O46" s="34">
        <f>SUM(O40:O45)</f>
        <v>192</v>
      </c>
    </row>
    <row r="47" spans="1:15" ht="22.5">
      <c r="A47" s="46" t="s">
        <v>33</v>
      </c>
      <c r="B47" s="4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</row>
    <row r="48" spans="1:15" ht="56.25">
      <c r="A48" s="18" t="s">
        <v>34</v>
      </c>
      <c r="B48" s="18"/>
      <c r="C48" s="18"/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/>
      <c r="L48" s="13"/>
      <c r="M48" s="13"/>
      <c r="N48" s="13"/>
      <c r="O48" s="14">
        <v>7</v>
      </c>
    </row>
    <row r="49" spans="1:15" ht="33.75">
      <c r="A49" s="18" t="s">
        <v>35</v>
      </c>
      <c r="B49" s="18"/>
      <c r="C49" s="1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>
        <v>2</v>
      </c>
    </row>
    <row r="50" spans="1:15" ht="22.5">
      <c r="A50" s="18" t="s">
        <v>55</v>
      </c>
      <c r="B50" s="18"/>
      <c r="C50" s="1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v>1</v>
      </c>
    </row>
    <row r="51" spans="1:15" ht="22.5">
      <c r="A51" s="18" t="s">
        <v>56</v>
      </c>
      <c r="B51" s="18"/>
      <c r="C51" s="1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v>0.5</v>
      </c>
    </row>
    <row r="52" spans="1:15" ht="33.75">
      <c r="A52" s="18" t="s">
        <v>57</v>
      </c>
      <c r="B52" s="18"/>
      <c r="C52" s="18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>
        <v>0.5</v>
      </c>
    </row>
    <row r="53" spans="1:15" ht="12.75">
      <c r="A53" s="45" t="s">
        <v>58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>
        <v>8</v>
      </c>
    </row>
  </sheetData>
  <sheetProtection/>
  <mergeCells count="8">
    <mergeCell ref="A39:C39"/>
    <mergeCell ref="A1:O3"/>
    <mergeCell ref="A5:O5"/>
    <mergeCell ref="A6:A10"/>
    <mergeCell ref="D6:D10"/>
    <mergeCell ref="M6:M10"/>
    <mergeCell ref="O6:O10"/>
    <mergeCell ref="A4:O4"/>
  </mergeCells>
  <printOptions/>
  <pageMargins left="0.75" right="0.75" top="1" bottom="1" header="0.5" footer="0.5"/>
  <pageSetup fitToHeight="3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115" zoomScaleSheetLayoutView="115" zoomScalePageLayoutView="0" workbookViewId="0" topLeftCell="A1">
      <selection activeCell="A1" sqref="A1:O3"/>
    </sheetView>
  </sheetViews>
  <sheetFormatPr defaultColWidth="9.00390625" defaultRowHeight="12.75"/>
  <cols>
    <col min="1" max="1" width="12.125" style="0" customWidth="1"/>
    <col min="4" max="10" width="0" style="0" hidden="1" customWidth="1"/>
    <col min="13" max="13" width="2.00390625" style="0" customWidth="1"/>
  </cols>
  <sheetData>
    <row r="1" spans="1:15" ht="12.75">
      <c r="A1" s="71" t="s">
        <v>118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33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69.75" customHeight="1">
      <c r="A4" s="85" t="s">
        <v>73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6.25">
      <c r="A5" s="86" t="s">
        <v>39</v>
      </c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64"/>
    </row>
    <row r="6" spans="1:15" ht="78.75">
      <c r="A6" s="74"/>
      <c r="B6" s="26" t="s">
        <v>15</v>
      </c>
      <c r="C6" s="26" t="s">
        <v>16</v>
      </c>
      <c r="D6" s="77"/>
      <c r="E6" s="7"/>
      <c r="F6" s="7"/>
      <c r="G6" s="7"/>
      <c r="H6" s="7"/>
      <c r="I6" s="7"/>
      <c r="J6" s="7"/>
      <c r="K6" s="7" t="s">
        <v>40</v>
      </c>
      <c r="L6" s="6" t="s">
        <v>12</v>
      </c>
      <c r="M6" s="77"/>
      <c r="N6" s="6" t="s">
        <v>13</v>
      </c>
      <c r="O6" s="82" t="s">
        <v>14</v>
      </c>
    </row>
    <row r="7" spans="1:15" ht="15.75">
      <c r="A7" s="75"/>
      <c r="B7" s="22"/>
      <c r="C7" s="22"/>
      <c r="D7" s="78"/>
      <c r="E7" s="8"/>
      <c r="F7" s="8"/>
      <c r="G7" s="8"/>
      <c r="H7" s="8"/>
      <c r="I7" s="8"/>
      <c r="J7" s="8"/>
      <c r="K7" s="8"/>
      <c r="L7" s="8"/>
      <c r="M7" s="80"/>
      <c r="N7" s="23"/>
      <c r="O7" s="78"/>
    </row>
    <row r="8" spans="1:15" ht="15.75">
      <c r="A8" s="75"/>
      <c r="B8" s="22"/>
      <c r="C8" s="22"/>
      <c r="D8" s="78"/>
      <c r="E8" s="8"/>
      <c r="F8" s="8"/>
      <c r="G8" s="8"/>
      <c r="H8" s="8"/>
      <c r="I8" s="8"/>
      <c r="J8" s="8"/>
      <c r="K8" s="8"/>
      <c r="L8" s="8"/>
      <c r="M8" s="80"/>
      <c r="N8" s="23"/>
      <c r="O8" s="78"/>
    </row>
    <row r="9" spans="1:15" ht="15.75">
      <c r="A9" s="75"/>
      <c r="B9" s="22"/>
      <c r="C9" s="22"/>
      <c r="D9" s="78"/>
      <c r="E9" s="8"/>
      <c r="F9" s="8"/>
      <c r="G9" s="8"/>
      <c r="H9" s="8"/>
      <c r="I9" s="8"/>
      <c r="J9" s="8"/>
      <c r="K9" s="8"/>
      <c r="L9" s="8"/>
      <c r="M9" s="80"/>
      <c r="N9" s="23"/>
      <c r="O9" s="78"/>
    </row>
    <row r="10" spans="1:15" ht="15.75">
      <c r="A10" s="76"/>
      <c r="B10" s="4"/>
      <c r="C10" s="4"/>
      <c r="D10" s="79"/>
      <c r="E10" s="5"/>
      <c r="F10" s="5"/>
      <c r="G10" s="5"/>
      <c r="H10" s="5"/>
      <c r="I10" s="5"/>
      <c r="J10" s="5"/>
      <c r="K10" s="5"/>
      <c r="L10" s="5"/>
      <c r="M10" s="81"/>
      <c r="N10" s="24"/>
      <c r="O10" s="79"/>
    </row>
    <row r="11" spans="1:15" ht="22.5">
      <c r="A11" s="19"/>
      <c r="B11" s="19"/>
      <c r="C11" s="19"/>
      <c r="D11" s="4"/>
      <c r="E11" s="4"/>
      <c r="F11" s="4"/>
      <c r="G11" s="4"/>
      <c r="H11" s="4"/>
      <c r="I11" s="4"/>
      <c r="J11" s="4"/>
      <c r="K11" s="4" t="s">
        <v>41</v>
      </c>
      <c r="L11" s="4"/>
      <c r="M11" s="4"/>
      <c r="N11" s="4"/>
      <c r="O11" s="4"/>
    </row>
    <row r="12" spans="1:15" ht="22.5">
      <c r="A12" s="9" t="s">
        <v>0</v>
      </c>
      <c r="B12" s="25"/>
      <c r="C12" s="25"/>
      <c r="D12" s="4"/>
      <c r="E12" s="4"/>
      <c r="F12" s="4"/>
      <c r="G12" s="4"/>
      <c r="H12" s="4"/>
      <c r="I12" s="4"/>
      <c r="J12" s="4"/>
      <c r="K12" s="4">
        <v>33</v>
      </c>
      <c r="L12" s="4"/>
      <c r="M12" s="4"/>
      <c r="N12" s="4"/>
      <c r="O12" s="4"/>
    </row>
    <row r="13" spans="1:15" ht="45">
      <c r="A13" s="9" t="s">
        <v>1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3.75">
      <c r="A14" s="1" t="s">
        <v>76</v>
      </c>
      <c r="B14" s="1">
        <v>17</v>
      </c>
      <c r="C14" s="1"/>
      <c r="D14" s="2"/>
      <c r="E14" s="2"/>
      <c r="F14" s="2"/>
      <c r="G14" s="2"/>
      <c r="H14" s="2"/>
      <c r="I14" s="2"/>
      <c r="J14" s="2"/>
      <c r="K14" s="2">
        <v>3</v>
      </c>
      <c r="L14" s="2">
        <f>K14*K12</f>
        <v>99</v>
      </c>
      <c r="M14" s="2"/>
      <c r="N14" s="2">
        <v>198</v>
      </c>
      <c r="O14" s="3">
        <f>L14+N14</f>
        <v>297</v>
      </c>
    </row>
    <row r="15" spans="1:15" ht="22.5">
      <c r="A15" s="1" t="s">
        <v>9</v>
      </c>
      <c r="B15" s="1">
        <v>18</v>
      </c>
      <c r="C15" s="1"/>
      <c r="D15" s="2"/>
      <c r="E15" s="2"/>
      <c r="F15" s="2"/>
      <c r="G15" s="2"/>
      <c r="H15" s="2"/>
      <c r="I15" s="2"/>
      <c r="J15" s="2"/>
      <c r="K15" s="2">
        <v>2</v>
      </c>
      <c r="L15" s="2">
        <f>K15*K12</f>
        <v>66</v>
      </c>
      <c r="M15" s="2"/>
      <c r="N15" s="2">
        <v>66</v>
      </c>
      <c r="O15" s="2">
        <f>L15+N15</f>
        <v>132</v>
      </c>
    </row>
    <row r="16" spans="1:15" ht="12.75">
      <c r="A16" s="15"/>
      <c r="B16" s="15"/>
      <c r="C16" s="15"/>
      <c r="D16" s="2"/>
      <c r="E16" s="2"/>
      <c r="F16" s="2"/>
      <c r="G16" s="2"/>
      <c r="H16" s="2"/>
      <c r="I16" s="2"/>
      <c r="J16" s="27"/>
      <c r="K16" s="27"/>
      <c r="L16" s="27"/>
      <c r="M16" s="27"/>
      <c r="N16" s="27"/>
      <c r="O16" s="27"/>
    </row>
    <row r="17" spans="1:15" ht="12.75">
      <c r="A17" s="15"/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8.25">
      <c r="A18" s="21" t="s">
        <v>6</v>
      </c>
      <c r="B18" s="21"/>
      <c r="C18" s="21"/>
      <c r="D18" s="34"/>
      <c r="E18" s="33"/>
      <c r="F18" s="33"/>
      <c r="G18" s="33"/>
      <c r="H18" s="33"/>
      <c r="I18" s="33"/>
      <c r="J18" s="33"/>
      <c r="K18" s="33">
        <f>K14+K15</f>
        <v>5</v>
      </c>
      <c r="L18" s="34">
        <f>SUM(L14:L15)</f>
        <v>165</v>
      </c>
      <c r="M18" s="34"/>
      <c r="N18" s="34">
        <f>SUM(N14:N15)</f>
        <v>264</v>
      </c>
      <c r="O18" s="34">
        <f>L18+N18</f>
        <v>429</v>
      </c>
    </row>
    <row r="19" spans="1:15" ht="33.75">
      <c r="A19" s="17" t="s">
        <v>2</v>
      </c>
      <c r="B19" s="17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2.5">
      <c r="A20" s="18" t="s">
        <v>77</v>
      </c>
      <c r="B20" s="18">
        <v>17</v>
      </c>
      <c r="C20" s="18"/>
      <c r="D20" s="14"/>
      <c r="E20" s="13"/>
      <c r="F20" s="13"/>
      <c r="G20" s="13"/>
      <c r="H20" s="13"/>
      <c r="I20" s="13"/>
      <c r="J20" s="13"/>
      <c r="K20" s="13">
        <v>1.5</v>
      </c>
      <c r="L20" s="13">
        <f>K20*K12</f>
        <v>49.5</v>
      </c>
      <c r="M20" s="13"/>
      <c r="N20" s="13">
        <v>33</v>
      </c>
      <c r="O20" s="13">
        <f>L20+N20</f>
        <v>82.5</v>
      </c>
    </row>
    <row r="21" spans="1:15" ht="33.75">
      <c r="A21" s="18" t="s">
        <v>42</v>
      </c>
      <c r="B21" s="18">
        <v>17</v>
      </c>
      <c r="C21" s="18"/>
      <c r="D21" s="14"/>
      <c r="E21" s="13"/>
      <c r="F21" s="13"/>
      <c r="G21" s="13"/>
      <c r="H21" s="13"/>
      <c r="I21" s="13"/>
      <c r="J21" s="13"/>
      <c r="K21" s="13">
        <v>1.5</v>
      </c>
      <c r="L21" s="13">
        <f>K21*K12</f>
        <v>49.5</v>
      </c>
      <c r="M21" s="13"/>
      <c r="N21" s="13">
        <v>33</v>
      </c>
      <c r="O21" s="13">
        <f>L21+N21</f>
        <v>82.5</v>
      </c>
    </row>
    <row r="22" spans="1:15" ht="22.5">
      <c r="A22" s="18" t="s">
        <v>78</v>
      </c>
      <c r="B22" s="18">
        <v>17.18</v>
      </c>
      <c r="C22" s="18"/>
      <c r="D22" s="16"/>
      <c r="E22" s="13"/>
      <c r="F22" s="13"/>
      <c r="G22" s="13"/>
      <c r="H22" s="13"/>
      <c r="I22" s="13"/>
      <c r="J22" s="13"/>
      <c r="K22" s="13">
        <v>1</v>
      </c>
      <c r="L22" s="13">
        <f>K22*K12</f>
        <v>33</v>
      </c>
      <c r="M22" s="13"/>
      <c r="N22" s="13">
        <v>33</v>
      </c>
      <c r="O22" s="13">
        <f>L22+N22</f>
        <v>66</v>
      </c>
    </row>
    <row r="23" spans="1:15" ht="12.75">
      <c r="A23" s="18"/>
      <c r="B23" s="18"/>
      <c r="C23" s="18"/>
      <c r="D23" s="16"/>
      <c r="E23" s="13"/>
      <c r="F23" s="13"/>
      <c r="G23" s="13"/>
      <c r="H23" s="13"/>
      <c r="I23" s="13"/>
      <c r="J23" s="13"/>
      <c r="K23" s="13"/>
      <c r="L23" s="13">
        <f>D23*D12+E23*E12+F23*F12+G23*G12+H23*H12+I23*I12+J23*J12+K23*K12</f>
        <v>0</v>
      </c>
      <c r="M23" s="13"/>
      <c r="N23" s="13"/>
      <c r="O23" s="13"/>
    </row>
    <row r="24" spans="1:15" ht="22.5">
      <c r="A24" s="20" t="s">
        <v>7</v>
      </c>
      <c r="B24" s="20"/>
      <c r="C24" s="20"/>
      <c r="D24" s="34"/>
      <c r="E24" s="33"/>
      <c r="F24" s="33"/>
      <c r="G24" s="33"/>
      <c r="H24" s="33"/>
      <c r="I24" s="33"/>
      <c r="J24" s="33"/>
      <c r="K24" s="33">
        <f>SUM(K20:K23)</f>
        <v>4</v>
      </c>
      <c r="L24" s="33">
        <f>SUM(L20:L23)</f>
        <v>132</v>
      </c>
      <c r="M24" s="33"/>
      <c r="N24" s="33">
        <f>SUM(N20:N22)</f>
        <v>99</v>
      </c>
      <c r="O24" s="33">
        <f>SUM(O20:O22)</f>
        <v>231</v>
      </c>
    </row>
    <row r="25" spans="1:15" ht="22.5">
      <c r="A25" s="38" t="s">
        <v>22</v>
      </c>
      <c r="B25" s="38"/>
      <c r="C25" s="38"/>
      <c r="D25" s="39"/>
      <c r="E25" s="40"/>
      <c r="F25" s="40"/>
      <c r="G25" s="40"/>
      <c r="H25" s="40"/>
      <c r="I25" s="40"/>
      <c r="J25" s="40"/>
      <c r="K25" s="40">
        <f>K18+K24</f>
        <v>9</v>
      </c>
      <c r="L25" s="39">
        <f>L18+L24</f>
        <v>297</v>
      </c>
      <c r="M25" s="39"/>
      <c r="N25" s="39">
        <f>N18+N24</f>
        <v>363</v>
      </c>
      <c r="O25" s="39">
        <f>O18+O24</f>
        <v>660</v>
      </c>
    </row>
    <row r="26" spans="1:15" ht="53.25">
      <c r="A26" s="43" t="s">
        <v>26</v>
      </c>
      <c r="B26" s="44">
        <v>6</v>
      </c>
      <c r="C26" s="44"/>
      <c r="D26" s="16"/>
      <c r="E26" s="13"/>
      <c r="F26" s="13"/>
      <c r="G26" s="13"/>
      <c r="H26" s="13"/>
      <c r="I26" s="13"/>
      <c r="J26" s="13"/>
      <c r="K26" s="13"/>
      <c r="L26" s="16"/>
      <c r="M26" s="16"/>
      <c r="N26" s="16"/>
      <c r="O26" s="16"/>
    </row>
    <row r="27" spans="1:15" ht="33.75">
      <c r="A27" s="28" t="s">
        <v>23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56.25">
      <c r="A28" s="51" t="s">
        <v>81</v>
      </c>
      <c r="B28" s="18">
        <v>18</v>
      </c>
      <c r="C28" s="18"/>
      <c r="D28" s="14"/>
      <c r="E28" s="13"/>
      <c r="F28" s="13"/>
      <c r="G28" s="13"/>
      <c r="H28" s="13"/>
      <c r="I28" s="13"/>
      <c r="J28" s="13"/>
      <c r="K28" s="13">
        <v>2</v>
      </c>
      <c r="L28" s="13">
        <f>K28*33</f>
        <v>66</v>
      </c>
      <c r="M28" s="13"/>
      <c r="N28" s="13">
        <v>132</v>
      </c>
      <c r="O28" s="13">
        <f>L28+N28</f>
        <v>198</v>
      </c>
    </row>
    <row r="29" spans="1:15" ht="90">
      <c r="A29" s="18" t="s">
        <v>82</v>
      </c>
      <c r="B29" s="18">
        <v>17</v>
      </c>
      <c r="C29" s="18"/>
      <c r="D29" s="14"/>
      <c r="E29" s="13"/>
      <c r="F29" s="13"/>
      <c r="G29" s="13"/>
      <c r="H29" s="13"/>
      <c r="I29" s="13"/>
      <c r="J29" s="13"/>
      <c r="K29" s="13" t="s">
        <v>18</v>
      </c>
      <c r="L29" s="13">
        <f>1*16</f>
        <v>16</v>
      </c>
      <c r="M29" s="13"/>
      <c r="N29" s="13">
        <v>16</v>
      </c>
      <c r="O29" s="13">
        <f>L29+N29</f>
        <v>32</v>
      </c>
    </row>
    <row r="30" spans="1:15" ht="45">
      <c r="A30" s="18" t="s">
        <v>79</v>
      </c>
      <c r="B30" s="18">
        <v>17</v>
      </c>
      <c r="C30" s="18"/>
      <c r="D30" s="16"/>
      <c r="E30" s="13"/>
      <c r="F30" s="13"/>
      <c r="G30" s="13"/>
      <c r="H30" s="13"/>
      <c r="I30" s="13"/>
      <c r="J30" s="13"/>
      <c r="K30" s="13" t="s">
        <v>43</v>
      </c>
      <c r="L30" s="13">
        <f>1.5*16</f>
        <v>24</v>
      </c>
      <c r="M30" s="13"/>
      <c r="N30" s="13">
        <v>8</v>
      </c>
      <c r="O30" s="13">
        <f>L30+N30</f>
        <v>32</v>
      </c>
    </row>
    <row r="31" spans="1:15" ht="22.5">
      <c r="A31" s="35" t="s">
        <v>24</v>
      </c>
      <c r="B31" s="35"/>
      <c r="C31" s="35"/>
      <c r="D31" s="36"/>
      <c r="E31" s="37"/>
      <c r="F31" s="37"/>
      <c r="G31" s="37"/>
      <c r="H31" s="37"/>
      <c r="I31" s="37"/>
      <c r="J31" s="37"/>
      <c r="K31" s="37">
        <f>SUM(K28:K30)</f>
        <v>2</v>
      </c>
      <c r="L31" s="37">
        <f>SUM(L28:L30)</f>
        <v>106</v>
      </c>
      <c r="M31" s="37"/>
      <c r="N31" s="37">
        <f>SUM(N28:N30)</f>
        <v>156</v>
      </c>
      <c r="O31" s="37">
        <f>L31+N31</f>
        <v>262</v>
      </c>
    </row>
    <row r="32" spans="1:15" ht="22.5">
      <c r="A32" s="38" t="s">
        <v>25</v>
      </c>
      <c r="B32" s="38"/>
      <c r="C32" s="38"/>
      <c r="D32" s="39"/>
      <c r="E32" s="40"/>
      <c r="F32" s="40"/>
      <c r="G32" s="40"/>
      <c r="H32" s="40"/>
      <c r="I32" s="40"/>
      <c r="J32" s="40"/>
      <c r="K32" s="40">
        <f>K25+K31</f>
        <v>11</v>
      </c>
      <c r="L32" s="39">
        <f>L25+L31</f>
        <v>403</v>
      </c>
      <c r="M32" s="40"/>
      <c r="N32" s="39">
        <f>N25+N31</f>
        <v>519</v>
      </c>
      <c r="O32" s="39">
        <f>O25+O31</f>
        <v>922</v>
      </c>
    </row>
    <row r="33" spans="1:15" ht="12.75">
      <c r="A33" s="68" t="s">
        <v>27</v>
      </c>
      <c r="B33" s="69"/>
      <c r="C33" s="70"/>
      <c r="D33" s="41"/>
      <c r="E33" s="42"/>
      <c r="F33" s="42"/>
      <c r="G33" s="42"/>
      <c r="H33" s="42"/>
      <c r="I33" s="42"/>
      <c r="J33" s="42"/>
      <c r="K33" s="42"/>
      <c r="L33" s="41"/>
      <c r="M33" s="42"/>
      <c r="N33" s="41"/>
      <c r="O33" s="41">
        <v>34</v>
      </c>
    </row>
    <row r="34" spans="1:15" ht="33.75">
      <c r="A34" s="18" t="s">
        <v>28</v>
      </c>
      <c r="B34" s="18"/>
      <c r="C34" s="18"/>
      <c r="D34" s="14"/>
      <c r="E34" s="13"/>
      <c r="F34" s="13"/>
      <c r="G34" s="13"/>
      <c r="H34" s="13"/>
      <c r="I34" s="13"/>
      <c r="J34" s="13"/>
      <c r="K34" s="13">
        <v>8</v>
      </c>
      <c r="L34" s="16"/>
      <c r="M34" s="13"/>
      <c r="N34" s="16"/>
      <c r="O34" s="16">
        <f aca="true" t="shared" si="0" ref="O34:O39">SUM(D34:K34)</f>
        <v>8</v>
      </c>
    </row>
    <row r="35" spans="1:15" ht="22.5">
      <c r="A35" s="18" t="s">
        <v>29</v>
      </c>
      <c r="B35" s="18"/>
      <c r="C35" s="18"/>
      <c r="D35" s="16"/>
      <c r="E35" s="13"/>
      <c r="F35" s="13"/>
      <c r="G35" s="13"/>
      <c r="H35" s="13"/>
      <c r="I35" s="13"/>
      <c r="J35" s="13"/>
      <c r="K35" s="13">
        <v>4</v>
      </c>
      <c r="L35" s="16"/>
      <c r="M35" s="13"/>
      <c r="N35" s="16"/>
      <c r="O35" s="16">
        <f t="shared" si="0"/>
        <v>4</v>
      </c>
    </row>
    <row r="36" spans="1:15" ht="22.5">
      <c r="A36" s="18" t="s">
        <v>30</v>
      </c>
      <c r="B36" s="18"/>
      <c r="C36" s="18"/>
      <c r="D36" s="16"/>
      <c r="E36" s="13"/>
      <c r="F36" s="13"/>
      <c r="G36" s="13"/>
      <c r="H36" s="13"/>
      <c r="I36" s="13"/>
      <c r="J36" s="13"/>
      <c r="K36" s="13">
        <v>4</v>
      </c>
      <c r="L36" s="16"/>
      <c r="M36" s="13"/>
      <c r="N36" s="16"/>
      <c r="O36" s="16">
        <f t="shared" si="0"/>
        <v>4</v>
      </c>
    </row>
    <row r="37" spans="1:15" ht="22.5">
      <c r="A37" s="18" t="s">
        <v>53</v>
      </c>
      <c r="B37" s="18"/>
      <c r="C37" s="18"/>
      <c r="D37" s="16"/>
      <c r="E37" s="13"/>
      <c r="F37" s="13"/>
      <c r="G37" s="13"/>
      <c r="H37" s="13"/>
      <c r="I37" s="13"/>
      <c r="J37" s="13"/>
      <c r="K37" s="13">
        <v>2</v>
      </c>
      <c r="L37" s="16"/>
      <c r="M37" s="13"/>
      <c r="N37" s="16"/>
      <c r="O37" s="16">
        <f t="shared" si="0"/>
        <v>2</v>
      </c>
    </row>
    <row r="38" spans="1:15" ht="22.5">
      <c r="A38" s="18" t="s">
        <v>31</v>
      </c>
      <c r="B38" s="18"/>
      <c r="C38" s="18"/>
      <c r="D38" s="14"/>
      <c r="E38" s="13"/>
      <c r="F38" s="13"/>
      <c r="G38" s="13"/>
      <c r="H38" s="13"/>
      <c r="I38" s="13"/>
      <c r="J38" s="13"/>
      <c r="K38" s="13">
        <v>8</v>
      </c>
      <c r="L38" s="16"/>
      <c r="M38" s="13"/>
      <c r="N38" s="16"/>
      <c r="O38" s="16">
        <f t="shared" si="0"/>
        <v>8</v>
      </c>
    </row>
    <row r="39" spans="1:15" ht="33.75">
      <c r="A39" s="18" t="s">
        <v>60</v>
      </c>
      <c r="B39" s="18"/>
      <c r="C39" s="18"/>
      <c r="D39" s="14"/>
      <c r="E39" s="13"/>
      <c r="F39" s="13"/>
      <c r="G39" s="13"/>
      <c r="H39" s="13"/>
      <c r="I39" s="13"/>
      <c r="J39" s="13"/>
      <c r="K39" s="13">
        <v>8</v>
      </c>
      <c r="L39" s="16"/>
      <c r="M39" s="13"/>
      <c r="N39" s="16"/>
      <c r="O39" s="16">
        <f t="shared" si="0"/>
        <v>8</v>
      </c>
    </row>
    <row r="40" spans="1:15" ht="22.5">
      <c r="A40" s="20" t="s">
        <v>32</v>
      </c>
      <c r="B40" s="20"/>
      <c r="C40" s="20"/>
      <c r="D40" s="33"/>
      <c r="E40" s="33"/>
      <c r="F40" s="33"/>
      <c r="G40" s="33"/>
      <c r="H40" s="33"/>
      <c r="I40" s="33"/>
      <c r="J40" s="33"/>
      <c r="K40" s="33">
        <f>SUM(K34:K39)</f>
        <v>34</v>
      </c>
      <c r="L40" s="33"/>
      <c r="M40" s="33"/>
      <c r="N40" s="33"/>
      <c r="O40" s="34">
        <f>SUM(O34:O39)</f>
        <v>34</v>
      </c>
    </row>
    <row r="41" spans="1:15" ht="22.5">
      <c r="A41" s="46" t="s">
        <v>33</v>
      </c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1:15" ht="33.75">
      <c r="A42" s="46" t="s">
        <v>44</v>
      </c>
      <c r="B42" s="46" t="s">
        <v>49</v>
      </c>
      <c r="C42" s="46"/>
      <c r="D42" s="47"/>
      <c r="E42" s="47"/>
      <c r="F42" s="47"/>
      <c r="G42" s="47"/>
      <c r="H42" s="47"/>
      <c r="I42" s="47"/>
      <c r="J42" s="47"/>
      <c r="K42" s="47">
        <v>2</v>
      </c>
      <c r="L42" s="47"/>
      <c r="M42" s="47"/>
      <c r="N42" s="47"/>
      <c r="O42" s="52"/>
    </row>
    <row r="43" spans="1:15" ht="22.5">
      <c r="A43" s="18" t="s">
        <v>45</v>
      </c>
      <c r="B43" s="18"/>
      <c r="C43" s="18"/>
      <c r="D43" s="13"/>
      <c r="E43" s="13"/>
      <c r="F43" s="13"/>
      <c r="G43" s="13"/>
      <c r="H43" s="13"/>
      <c r="I43" s="13"/>
      <c r="J43" s="13"/>
      <c r="K43" s="13">
        <v>1</v>
      </c>
      <c r="L43" s="13"/>
      <c r="M43" s="13"/>
      <c r="N43" s="13"/>
      <c r="O43" s="14"/>
    </row>
    <row r="44" spans="1:15" ht="22.5">
      <c r="A44" s="18" t="s">
        <v>46</v>
      </c>
      <c r="B44" s="18"/>
      <c r="C44" s="18"/>
      <c r="D44" s="13"/>
      <c r="E44" s="13"/>
      <c r="F44" s="13"/>
      <c r="G44" s="13"/>
      <c r="H44" s="13"/>
      <c r="I44" s="13"/>
      <c r="J44" s="13"/>
      <c r="K44" s="13">
        <v>0.5</v>
      </c>
      <c r="L44" s="13"/>
      <c r="M44" s="13"/>
      <c r="N44" s="13"/>
      <c r="O44" s="14"/>
    </row>
    <row r="45" spans="1:15" ht="33.75">
      <c r="A45" s="18" t="s">
        <v>47</v>
      </c>
      <c r="B45" s="18"/>
      <c r="C45" s="18"/>
      <c r="D45" s="13"/>
      <c r="E45" s="13"/>
      <c r="F45" s="13"/>
      <c r="G45" s="13"/>
      <c r="H45" s="13"/>
      <c r="I45" s="13"/>
      <c r="J45" s="13"/>
      <c r="K45" s="13">
        <v>0.5</v>
      </c>
      <c r="L45" s="13"/>
      <c r="M45" s="13"/>
      <c r="N45" s="13"/>
      <c r="O45" s="14"/>
    </row>
    <row r="46" spans="1:15" ht="12.75">
      <c r="A46" s="18" t="s">
        <v>48</v>
      </c>
      <c r="B46" s="18"/>
      <c r="C46" s="1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45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</sheetData>
  <sheetProtection/>
  <mergeCells count="8">
    <mergeCell ref="A33:C33"/>
    <mergeCell ref="A1:O3"/>
    <mergeCell ref="A5:O5"/>
    <mergeCell ref="A6:A10"/>
    <mergeCell ref="D6:D10"/>
    <mergeCell ref="M6:M10"/>
    <mergeCell ref="O6:O10"/>
    <mergeCell ref="A4:O4"/>
  </mergeCells>
  <printOptions/>
  <pageMargins left="0.75" right="0.75" top="1" bottom="1" header="0.5" footer="0.5"/>
  <pageSetup fitToHeight="2" fitToWidth="3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O3"/>
    </sheetView>
  </sheetViews>
  <sheetFormatPr defaultColWidth="9.00390625" defaultRowHeight="12.75"/>
  <cols>
    <col min="1" max="1" width="11.00390625" style="0" customWidth="1"/>
    <col min="9" max="11" width="0" style="0" hidden="1" customWidth="1"/>
  </cols>
  <sheetData>
    <row r="1" spans="1:15" ht="12.75">
      <c r="A1" s="71" t="s">
        <v>119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4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ht="67.5" customHeight="1">
      <c r="A4" s="85" t="s">
        <v>73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64"/>
    </row>
    <row r="5" spans="1:15" ht="26.25">
      <c r="A5" s="86" t="s">
        <v>61</v>
      </c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78.75">
      <c r="A6" s="74"/>
      <c r="B6" s="26" t="s">
        <v>15</v>
      </c>
      <c r="C6" s="26" t="s">
        <v>16</v>
      </c>
      <c r="D6" s="77">
        <v>1</v>
      </c>
      <c r="E6" s="7">
        <v>2</v>
      </c>
      <c r="F6" s="7">
        <v>3</v>
      </c>
      <c r="G6" s="7">
        <v>4</v>
      </c>
      <c r="H6" s="7">
        <v>5</v>
      </c>
      <c r="I6" s="7"/>
      <c r="J6" s="7"/>
      <c r="K6" s="7"/>
      <c r="L6" s="6" t="s">
        <v>12</v>
      </c>
      <c r="M6" s="77"/>
      <c r="N6" s="6" t="s">
        <v>13</v>
      </c>
      <c r="O6" s="82" t="s">
        <v>14</v>
      </c>
    </row>
    <row r="7" spans="1:15" ht="15.75">
      <c r="A7" s="75"/>
      <c r="B7" s="22"/>
      <c r="C7" s="22"/>
      <c r="D7" s="78"/>
      <c r="E7" s="8"/>
      <c r="F7" s="8"/>
      <c r="G7" s="8"/>
      <c r="H7" s="8"/>
      <c r="I7" s="8"/>
      <c r="J7" s="8"/>
      <c r="K7" s="8"/>
      <c r="L7" s="8"/>
      <c r="M7" s="80"/>
      <c r="N7" s="23"/>
      <c r="O7" s="78"/>
    </row>
    <row r="8" spans="1:15" ht="15.75">
      <c r="A8" s="75"/>
      <c r="B8" s="22"/>
      <c r="C8" s="22"/>
      <c r="D8" s="78"/>
      <c r="E8" s="8"/>
      <c r="F8" s="8"/>
      <c r="G8" s="8"/>
      <c r="H8" s="8"/>
      <c r="I8" s="8"/>
      <c r="J8" s="8"/>
      <c r="K8" s="8"/>
      <c r="L8" s="8"/>
      <c r="M8" s="80"/>
      <c r="N8" s="23"/>
      <c r="O8" s="78"/>
    </row>
    <row r="9" spans="1:15" ht="15.75">
      <c r="A9" s="75"/>
      <c r="B9" s="22"/>
      <c r="C9" s="22"/>
      <c r="D9" s="78"/>
      <c r="E9" s="8"/>
      <c r="F9" s="8"/>
      <c r="G9" s="8"/>
      <c r="H9" s="8"/>
      <c r="I9" s="8"/>
      <c r="J9" s="8"/>
      <c r="K9" s="8"/>
      <c r="L9" s="8"/>
      <c r="M9" s="80"/>
      <c r="N9" s="23"/>
      <c r="O9" s="78"/>
    </row>
    <row r="10" spans="1:15" ht="15.75">
      <c r="A10" s="76"/>
      <c r="B10" s="4"/>
      <c r="C10" s="4"/>
      <c r="D10" s="79"/>
      <c r="E10" s="5"/>
      <c r="F10" s="5"/>
      <c r="G10" s="5"/>
      <c r="H10" s="5"/>
      <c r="I10" s="5"/>
      <c r="J10" s="5"/>
      <c r="K10" s="5"/>
      <c r="L10" s="5"/>
      <c r="M10" s="81"/>
      <c r="N10" s="24"/>
      <c r="O10" s="79"/>
    </row>
    <row r="11" spans="1:15" ht="18">
      <c r="A11" s="19"/>
      <c r="B11" s="19"/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2.5">
      <c r="A12" s="9" t="s">
        <v>0</v>
      </c>
      <c r="B12" s="25"/>
      <c r="C12" s="25"/>
      <c r="D12" s="4">
        <v>33</v>
      </c>
      <c r="E12" s="4">
        <v>33</v>
      </c>
      <c r="F12" s="4">
        <v>33</v>
      </c>
      <c r="G12" s="4">
        <v>33</v>
      </c>
      <c r="H12" s="4">
        <v>33</v>
      </c>
      <c r="I12" s="4"/>
      <c r="J12" s="4"/>
      <c r="K12" s="4"/>
      <c r="L12" s="4"/>
      <c r="M12" s="4"/>
      <c r="N12" s="4"/>
      <c r="O12" s="4"/>
    </row>
    <row r="13" spans="1:15" ht="56.25">
      <c r="A13" s="9" t="s">
        <v>1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3.75">
      <c r="A14" s="1" t="s">
        <v>97</v>
      </c>
      <c r="B14" s="1" t="s">
        <v>62</v>
      </c>
      <c r="C14" s="1" t="s">
        <v>63</v>
      </c>
      <c r="D14" s="2">
        <v>2</v>
      </c>
      <c r="E14" s="2">
        <v>2</v>
      </c>
      <c r="F14" s="2">
        <v>2</v>
      </c>
      <c r="G14" s="2">
        <v>2.5</v>
      </c>
      <c r="H14" s="2">
        <v>2.5</v>
      </c>
      <c r="I14" s="2"/>
      <c r="J14" s="2"/>
      <c r="K14" s="2"/>
      <c r="L14" s="2">
        <f>D14*D12+E14*E12+F14*F12+G14*G12+H14*H12</f>
        <v>363</v>
      </c>
      <c r="M14" s="2"/>
      <c r="N14" s="2">
        <v>561</v>
      </c>
      <c r="O14" s="3">
        <f>L14+N14</f>
        <v>924</v>
      </c>
    </row>
    <row r="15" spans="1:15" ht="22.5">
      <c r="A15" s="57" t="s">
        <v>9</v>
      </c>
      <c r="B15" s="57" t="s">
        <v>64</v>
      </c>
      <c r="C15" s="57"/>
      <c r="D15" s="27"/>
      <c r="E15" s="27">
        <v>1</v>
      </c>
      <c r="F15" s="27">
        <v>1</v>
      </c>
      <c r="G15" s="27">
        <v>1</v>
      </c>
      <c r="H15" s="27">
        <v>1</v>
      </c>
      <c r="I15" s="27"/>
      <c r="J15" s="27"/>
      <c r="K15" s="27"/>
      <c r="L15" s="27">
        <f>D15*D12+E15*E12+F15*F12+G15*G12+H15*H12+I15*I12+J15*J12+K15*K12</f>
        <v>132</v>
      </c>
      <c r="M15" s="27"/>
      <c r="N15" s="27">
        <v>132</v>
      </c>
      <c r="O15" s="27">
        <f>L15+N15</f>
        <v>264</v>
      </c>
    </row>
    <row r="16" spans="1:15" ht="22.5">
      <c r="A16" s="15" t="s">
        <v>51</v>
      </c>
      <c r="B16" s="15" t="s">
        <v>65</v>
      </c>
      <c r="C16" s="15"/>
      <c r="D16" s="2"/>
      <c r="E16" s="2">
        <v>0.5</v>
      </c>
      <c r="F16" s="2">
        <v>0.5</v>
      </c>
      <c r="G16" s="2">
        <v>0.5</v>
      </c>
      <c r="H16" s="2">
        <v>1</v>
      </c>
      <c r="I16" s="2"/>
      <c r="J16" s="27"/>
      <c r="K16" s="27"/>
      <c r="L16" s="27">
        <f>D16*D12+E16*E12+F16*F12+G16*G12+H16*H12</f>
        <v>82.5</v>
      </c>
      <c r="M16" s="27"/>
      <c r="N16" s="27">
        <v>264</v>
      </c>
      <c r="O16" s="27">
        <f>L16+N16</f>
        <v>346.5</v>
      </c>
    </row>
    <row r="17" spans="1:15" ht="33.75">
      <c r="A17" s="15" t="s">
        <v>10</v>
      </c>
      <c r="B17" s="15">
        <v>2</v>
      </c>
      <c r="C17" s="15"/>
      <c r="D17" s="2">
        <v>1</v>
      </c>
      <c r="E17" s="2"/>
      <c r="F17" s="2"/>
      <c r="G17" s="2"/>
      <c r="H17" s="2"/>
      <c r="I17" s="2"/>
      <c r="J17" s="2"/>
      <c r="K17" s="2"/>
      <c r="L17" s="2">
        <f>D17*D12+E17*E12+F17*F12+G17*G12+H17*H12+I17*I12+J17*J12+K17*K12</f>
        <v>33</v>
      </c>
      <c r="M17" s="2"/>
      <c r="N17" s="2">
        <v>16.5</v>
      </c>
      <c r="O17" s="2">
        <f>L17+N17</f>
        <v>49.5</v>
      </c>
    </row>
    <row r="18" spans="1:15" ht="38.25">
      <c r="A18" s="21" t="s">
        <v>6</v>
      </c>
      <c r="B18" s="21"/>
      <c r="C18" s="21"/>
      <c r="D18" s="34">
        <f>SUM(D14:D17)</f>
        <v>3</v>
      </c>
      <c r="E18" s="33">
        <f>SUM(E14:E17)</f>
        <v>3.5</v>
      </c>
      <c r="F18" s="33">
        <f>SUM(F14:F17)</f>
        <v>3.5</v>
      </c>
      <c r="G18" s="33">
        <f>SUM(G14:G17)</f>
        <v>4</v>
      </c>
      <c r="H18" s="33">
        <f>SUM(H14:H17)</f>
        <v>4.5</v>
      </c>
      <c r="I18" s="33"/>
      <c r="J18" s="33"/>
      <c r="K18" s="33"/>
      <c r="L18" s="34">
        <f>SUM(L14:L17)</f>
        <v>610.5</v>
      </c>
      <c r="M18" s="34"/>
      <c r="N18" s="34">
        <f>SUM(N14:N17)</f>
        <v>973.5</v>
      </c>
      <c r="O18" s="34">
        <f>L18+N18</f>
        <v>1584</v>
      </c>
    </row>
    <row r="19" spans="1:15" ht="45">
      <c r="A19" s="17" t="s">
        <v>2</v>
      </c>
      <c r="B19" s="17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2.5">
      <c r="A20" s="18" t="s">
        <v>77</v>
      </c>
      <c r="B20" s="18" t="s">
        <v>66</v>
      </c>
      <c r="C20" s="18">
        <v>6</v>
      </c>
      <c r="D20" s="14">
        <v>1.5</v>
      </c>
      <c r="E20" s="13">
        <v>1.5</v>
      </c>
      <c r="F20" s="13">
        <v>1.5</v>
      </c>
      <c r="G20" s="13">
        <v>1.5</v>
      </c>
      <c r="H20" s="13">
        <v>1.5</v>
      </c>
      <c r="I20" s="13"/>
      <c r="J20" s="13"/>
      <c r="K20" s="13"/>
      <c r="L20" s="13">
        <f>D20*D12+E20*E12+F20*F12+G20*G12+H20*H12+I20*I12+J20*J12+K20*K12</f>
        <v>247.5</v>
      </c>
      <c r="M20" s="13"/>
      <c r="N20" s="13">
        <v>165</v>
      </c>
      <c r="O20" s="13">
        <f>L20+N20</f>
        <v>412.5</v>
      </c>
    </row>
    <row r="21" spans="1:15" ht="12.75" hidden="1">
      <c r="A21" s="18"/>
      <c r="B21" s="18"/>
      <c r="C21" s="18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33.75">
      <c r="A22" s="18" t="s">
        <v>42</v>
      </c>
      <c r="B22" s="18">
        <v>7.9</v>
      </c>
      <c r="C22" s="18">
        <v>8</v>
      </c>
      <c r="D22" s="14">
        <v>1</v>
      </c>
      <c r="E22" s="13">
        <v>1</v>
      </c>
      <c r="F22" s="13">
        <v>1</v>
      </c>
      <c r="G22" s="13">
        <v>1</v>
      </c>
      <c r="H22" s="13">
        <v>1.5</v>
      </c>
      <c r="I22" s="13"/>
      <c r="J22" s="13"/>
      <c r="K22" s="13"/>
      <c r="L22" s="13">
        <f>D22*D12+E22*E12+F22*F12+G22*G12+H22*H12+I22*I12+J22*J12+K22*K12</f>
        <v>181.5</v>
      </c>
      <c r="M22" s="13"/>
      <c r="N22" s="13">
        <v>165</v>
      </c>
      <c r="O22" s="13">
        <f>L22+N22</f>
        <v>346.5</v>
      </c>
    </row>
    <row r="23" spans="1:15" ht="12.75">
      <c r="A23" s="18"/>
      <c r="B23" s="18"/>
      <c r="C23" s="18"/>
      <c r="D23" s="16"/>
      <c r="E23" s="13"/>
      <c r="F23" s="13"/>
      <c r="G23" s="13"/>
      <c r="H23" s="13"/>
      <c r="I23" s="13"/>
      <c r="J23" s="13"/>
      <c r="K23" s="13"/>
      <c r="L23" s="13">
        <f>D23*D12+E23*E12+F23*F12+G23*G12+H23*H12+I23*I12+J23*J12+K23*K12</f>
        <v>0</v>
      </c>
      <c r="M23" s="13">
        <v>1</v>
      </c>
      <c r="N23" s="13"/>
      <c r="O23" s="13"/>
    </row>
    <row r="24" spans="1:15" ht="22.5">
      <c r="A24" s="20" t="s">
        <v>7</v>
      </c>
      <c r="B24" s="20"/>
      <c r="C24" s="20"/>
      <c r="D24" s="34">
        <f aca="true" t="shared" si="0" ref="D24:L24">SUM(D20:D23)</f>
        <v>2.5</v>
      </c>
      <c r="E24" s="33">
        <f t="shared" si="0"/>
        <v>2.5</v>
      </c>
      <c r="F24" s="33">
        <f t="shared" si="0"/>
        <v>2.5</v>
      </c>
      <c r="G24" s="33">
        <f t="shared" si="0"/>
        <v>2.5</v>
      </c>
      <c r="H24" s="33">
        <f t="shared" si="0"/>
        <v>3</v>
      </c>
      <c r="I24" s="33"/>
      <c r="J24" s="33"/>
      <c r="K24" s="33"/>
      <c r="L24" s="33">
        <f t="shared" si="0"/>
        <v>429</v>
      </c>
      <c r="M24" s="33"/>
      <c r="N24" s="33">
        <f>SUM(N20:N22)</f>
        <v>330</v>
      </c>
      <c r="O24" s="33">
        <f>SUM(O20:O22)</f>
        <v>759</v>
      </c>
    </row>
    <row r="25" spans="1:15" ht="33.75">
      <c r="A25" s="38" t="s">
        <v>22</v>
      </c>
      <c r="B25" s="38"/>
      <c r="C25" s="38"/>
      <c r="D25" s="39">
        <f>D18+D24</f>
        <v>5.5</v>
      </c>
      <c r="E25" s="40">
        <f aca="true" t="shared" si="1" ref="E25:L25">E18+E24</f>
        <v>6</v>
      </c>
      <c r="F25" s="40">
        <f t="shared" si="1"/>
        <v>6</v>
      </c>
      <c r="G25" s="40">
        <f t="shared" si="1"/>
        <v>6.5</v>
      </c>
      <c r="H25" s="40">
        <f t="shared" si="1"/>
        <v>7.5</v>
      </c>
      <c r="I25" s="40"/>
      <c r="J25" s="40"/>
      <c r="K25" s="40"/>
      <c r="L25" s="39">
        <f t="shared" si="1"/>
        <v>1039.5</v>
      </c>
      <c r="M25" s="39"/>
      <c r="N25" s="39">
        <f>N18+N24</f>
        <v>1303.5</v>
      </c>
      <c r="O25" s="39">
        <f>O18+O24</f>
        <v>2343</v>
      </c>
    </row>
    <row r="26" spans="1:15" ht="63.75">
      <c r="A26" s="43" t="s">
        <v>26</v>
      </c>
      <c r="B26" s="44">
        <v>31</v>
      </c>
      <c r="C26" s="44">
        <v>9</v>
      </c>
      <c r="D26" s="16"/>
      <c r="E26" s="13"/>
      <c r="F26" s="13"/>
      <c r="G26" s="13"/>
      <c r="H26" s="13"/>
      <c r="I26" s="13"/>
      <c r="J26" s="13"/>
      <c r="K26" s="13"/>
      <c r="L26" s="16"/>
      <c r="M26" s="16"/>
      <c r="N26" s="16"/>
      <c r="O26" s="16"/>
    </row>
    <row r="27" spans="1:15" ht="33.75">
      <c r="A27" s="28" t="s">
        <v>23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45">
      <c r="A28" s="31" t="s">
        <v>99</v>
      </c>
      <c r="B28" s="54" t="s">
        <v>113</v>
      </c>
      <c r="C28" s="18"/>
      <c r="D28" s="14">
        <v>1</v>
      </c>
      <c r="E28" s="13">
        <v>0.5</v>
      </c>
      <c r="F28" s="13">
        <v>0.5</v>
      </c>
      <c r="G28" s="13">
        <v>0.5</v>
      </c>
      <c r="H28" s="13">
        <v>1</v>
      </c>
      <c r="I28" s="13"/>
      <c r="J28" s="13"/>
      <c r="K28" s="13"/>
      <c r="L28" s="13">
        <f>D28*D12+E28*E12+F28*F12+G28*G12+H28*H12+I28*I12+J28*J12+K28*K12</f>
        <v>115.5</v>
      </c>
      <c r="M28" s="13"/>
      <c r="N28" s="13">
        <v>231</v>
      </c>
      <c r="O28" s="13">
        <f>L28+N28</f>
        <v>346.5</v>
      </c>
    </row>
    <row r="29" spans="1:15" ht="56.25">
      <c r="A29" s="18" t="s">
        <v>98</v>
      </c>
      <c r="B29" s="18">
        <v>8.1</v>
      </c>
      <c r="C29" s="18"/>
      <c r="D29" s="14"/>
      <c r="E29" s="13"/>
      <c r="F29" s="13"/>
      <c r="G29" s="13">
        <v>1</v>
      </c>
      <c r="H29" s="13">
        <v>1</v>
      </c>
      <c r="I29" s="13"/>
      <c r="J29" s="13"/>
      <c r="K29" s="13"/>
      <c r="L29" s="13">
        <f>D29*D12+E29*E12+F29*F12+G29*G12+H29*H12</f>
        <v>66</v>
      </c>
      <c r="M29" s="13"/>
      <c r="N29" s="13">
        <v>66</v>
      </c>
      <c r="O29" s="13">
        <f>L29+N29</f>
        <v>132</v>
      </c>
    </row>
    <row r="30" spans="1:15" ht="45">
      <c r="A30" s="18" t="s">
        <v>79</v>
      </c>
      <c r="B30" s="18" t="s">
        <v>65</v>
      </c>
      <c r="C30" s="18"/>
      <c r="D30" s="14"/>
      <c r="E30" s="13">
        <v>1</v>
      </c>
      <c r="F30" s="13">
        <v>1</v>
      </c>
      <c r="G30" s="13">
        <v>1.5</v>
      </c>
      <c r="H30" s="13">
        <v>1.5</v>
      </c>
      <c r="I30" s="13"/>
      <c r="J30" s="13"/>
      <c r="K30" s="13"/>
      <c r="L30" s="13">
        <f>D30*D12+E30*E12+F30*F12+G30*G12+H30*H12</f>
        <v>165</v>
      </c>
      <c r="M30" s="13"/>
      <c r="N30" s="13">
        <v>66</v>
      </c>
      <c r="O30" s="13">
        <f>L30+N30</f>
        <v>231</v>
      </c>
    </row>
    <row r="31" spans="1:15" ht="22.5">
      <c r="A31" s="35" t="s">
        <v>24</v>
      </c>
      <c r="B31" s="35"/>
      <c r="C31" s="35"/>
      <c r="D31" s="36">
        <f>SUM(D28:D30)</f>
        <v>1</v>
      </c>
      <c r="E31" s="37">
        <f>SUM(E28:E30)</f>
        <v>1.5</v>
      </c>
      <c r="F31" s="37">
        <f>SUM(F28:F30)</f>
        <v>1.5</v>
      </c>
      <c r="G31" s="37">
        <f>SUM(G28:G30)</f>
        <v>3</v>
      </c>
      <c r="H31" s="37">
        <f>SUM(G28:G30)</f>
        <v>3</v>
      </c>
      <c r="I31" s="37"/>
      <c r="J31" s="37"/>
      <c r="K31" s="37"/>
      <c r="L31" s="37">
        <f>SUM(L28:L30)</f>
        <v>346.5</v>
      </c>
      <c r="M31" s="37"/>
      <c r="N31" s="37">
        <f>SUM(N28:N30)</f>
        <v>363</v>
      </c>
      <c r="O31" s="37">
        <f>L31+N31</f>
        <v>709.5</v>
      </c>
    </row>
    <row r="32" spans="1:15" ht="33.75">
      <c r="A32" s="38" t="s">
        <v>25</v>
      </c>
      <c r="B32" s="38"/>
      <c r="C32" s="38"/>
      <c r="D32" s="39">
        <f>D25+D31</f>
        <v>6.5</v>
      </c>
      <c r="E32" s="40">
        <f>E25+E31</f>
        <v>7.5</v>
      </c>
      <c r="F32" s="40">
        <f>F25+F31</f>
        <v>7.5</v>
      </c>
      <c r="G32" s="40">
        <f>G25+G31</f>
        <v>9.5</v>
      </c>
      <c r="H32" s="40">
        <f>H25+H31</f>
        <v>10.5</v>
      </c>
      <c r="I32" s="40"/>
      <c r="J32" s="40"/>
      <c r="K32" s="40"/>
      <c r="L32" s="39">
        <f>L25+L31</f>
        <v>1386</v>
      </c>
      <c r="M32" s="40"/>
      <c r="N32" s="39">
        <f>N25+N31</f>
        <v>1666.5</v>
      </c>
      <c r="O32" s="39">
        <f>O25+O31</f>
        <v>3052.5</v>
      </c>
    </row>
    <row r="33" spans="1:15" ht="12.75">
      <c r="A33" s="68" t="s">
        <v>27</v>
      </c>
      <c r="B33" s="69"/>
      <c r="C33" s="70"/>
      <c r="D33" s="41"/>
      <c r="E33" s="42"/>
      <c r="F33" s="42"/>
      <c r="G33" s="42"/>
      <c r="H33" s="42"/>
      <c r="I33" s="42"/>
      <c r="J33" s="42"/>
      <c r="K33" s="42"/>
      <c r="L33" s="41"/>
      <c r="M33" s="42"/>
      <c r="N33" s="41"/>
      <c r="O33" s="41">
        <v>158</v>
      </c>
    </row>
    <row r="34" spans="1:15" ht="33.75">
      <c r="A34" s="18" t="s">
        <v>28</v>
      </c>
      <c r="B34" s="18"/>
      <c r="C34" s="18"/>
      <c r="D34" s="14">
        <v>8</v>
      </c>
      <c r="E34" s="13">
        <v>8</v>
      </c>
      <c r="F34" s="13">
        <v>8</v>
      </c>
      <c r="G34" s="13">
        <v>8</v>
      </c>
      <c r="H34" s="13">
        <v>8</v>
      </c>
      <c r="I34" s="13"/>
      <c r="J34" s="13"/>
      <c r="K34" s="13"/>
      <c r="L34" s="16"/>
      <c r="M34" s="13"/>
      <c r="N34" s="16"/>
      <c r="O34" s="16">
        <f aca="true" t="shared" si="2" ref="O34:O39">SUM(D34:K34)</f>
        <v>40</v>
      </c>
    </row>
    <row r="35" spans="1:15" ht="22.5">
      <c r="A35" s="18" t="s">
        <v>29</v>
      </c>
      <c r="B35" s="18"/>
      <c r="C35" s="18"/>
      <c r="D35" s="14">
        <v>2</v>
      </c>
      <c r="E35" s="13">
        <v>2</v>
      </c>
      <c r="F35" s="13">
        <v>4</v>
      </c>
      <c r="G35" s="13">
        <v>4</v>
      </c>
      <c r="H35" s="13">
        <v>4</v>
      </c>
      <c r="I35" s="13"/>
      <c r="J35" s="13"/>
      <c r="K35" s="13"/>
      <c r="L35" s="16"/>
      <c r="M35" s="13"/>
      <c r="N35" s="16"/>
      <c r="O35" s="16">
        <f t="shared" si="2"/>
        <v>16</v>
      </c>
    </row>
    <row r="36" spans="1:15" ht="22.5">
      <c r="A36" s="18" t="s">
        <v>30</v>
      </c>
      <c r="B36" s="18"/>
      <c r="C36" s="18"/>
      <c r="D36" s="16"/>
      <c r="E36" s="13">
        <v>2</v>
      </c>
      <c r="F36" s="13">
        <v>2</v>
      </c>
      <c r="G36" s="13">
        <v>2</v>
      </c>
      <c r="H36" s="13">
        <v>4</v>
      </c>
      <c r="I36" s="13"/>
      <c r="J36" s="13"/>
      <c r="K36" s="13"/>
      <c r="L36" s="16"/>
      <c r="M36" s="13"/>
      <c r="N36" s="16"/>
      <c r="O36" s="16">
        <f t="shared" si="2"/>
        <v>10</v>
      </c>
    </row>
    <row r="37" spans="1:15" ht="22.5">
      <c r="A37" s="18" t="s">
        <v>53</v>
      </c>
      <c r="B37" s="58"/>
      <c r="C37" s="58"/>
      <c r="D37" s="59"/>
      <c r="E37" s="13">
        <v>2</v>
      </c>
      <c r="F37" s="13">
        <v>2</v>
      </c>
      <c r="G37" s="13">
        <v>2</v>
      </c>
      <c r="H37" s="13"/>
      <c r="I37" s="13"/>
      <c r="J37" s="13"/>
      <c r="K37" s="13"/>
      <c r="L37" s="16"/>
      <c r="M37" s="13"/>
      <c r="N37" s="16"/>
      <c r="O37" s="16">
        <f t="shared" si="2"/>
        <v>6</v>
      </c>
    </row>
    <row r="38" spans="1:15" ht="22.5">
      <c r="A38" s="18" t="s">
        <v>31</v>
      </c>
      <c r="B38" s="18"/>
      <c r="C38" s="18"/>
      <c r="D38" s="14">
        <v>8</v>
      </c>
      <c r="E38" s="13">
        <v>8</v>
      </c>
      <c r="F38" s="13">
        <v>8</v>
      </c>
      <c r="G38" s="13">
        <v>8</v>
      </c>
      <c r="H38" s="13">
        <v>8</v>
      </c>
      <c r="I38" s="13"/>
      <c r="J38" s="13"/>
      <c r="K38" s="13"/>
      <c r="L38" s="16"/>
      <c r="M38" s="13"/>
      <c r="N38" s="16"/>
      <c r="O38" s="16">
        <f t="shared" si="2"/>
        <v>40</v>
      </c>
    </row>
    <row r="39" spans="1:15" ht="22.5">
      <c r="A39" s="18" t="s">
        <v>100</v>
      </c>
      <c r="B39" s="18"/>
      <c r="C39" s="18"/>
      <c r="D39" s="62"/>
      <c r="E39" s="60">
        <v>2</v>
      </c>
      <c r="F39" s="60">
        <v>2</v>
      </c>
      <c r="G39" s="60">
        <v>2</v>
      </c>
      <c r="H39" s="60">
        <v>2</v>
      </c>
      <c r="I39" s="60"/>
      <c r="J39" s="60"/>
      <c r="K39" s="60"/>
      <c r="L39" s="59"/>
      <c r="M39" s="60"/>
      <c r="N39" s="59"/>
      <c r="O39" s="59">
        <f t="shared" si="2"/>
        <v>8</v>
      </c>
    </row>
    <row r="40" spans="1:15" ht="22.5">
      <c r="A40" s="20" t="s">
        <v>32</v>
      </c>
      <c r="B40" s="20"/>
      <c r="C40" s="20"/>
      <c r="D40" s="33">
        <f>SUM(D34:D39)</f>
        <v>18</v>
      </c>
      <c r="E40" s="33">
        <f>SUM(E34:E39)</f>
        <v>24</v>
      </c>
      <c r="F40" s="33">
        <f>SUM(F34:F39)</f>
        <v>26</v>
      </c>
      <c r="G40" s="33">
        <f>SUM(G34:G39)</f>
        <v>26</v>
      </c>
      <c r="H40" s="33">
        <f>SUM(H34:H39)</f>
        <v>26</v>
      </c>
      <c r="I40" s="33"/>
      <c r="J40" s="33"/>
      <c r="K40" s="33"/>
      <c r="L40" s="33"/>
      <c r="M40" s="33"/>
      <c r="N40" s="33"/>
      <c r="O40" s="34">
        <f>SUM(O34:O39)</f>
        <v>120</v>
      </c>
    </row>
    <row r="41" spans="1:15" ht="22.5">
      <c r="A41" s="46" t="s">
        <v>33</v>
      </c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1:15" ht="56.25">
      <c r="A42" s="18" t="s">
        <v>34</v>
      </c>
      <c r="B42" s="18"/>
      <c r="C42" s="18"/>
      <c r="D42" s="13">
        <v>1</v>
      </c>
      <c r="E42" s="13">
        <v>1</v>
      </c>
      <c r="F42" s="13">
        <v>1</v>
      </c>
      <c r="G42" s="13">
        <v>1</v>
      </c>
      <c r="H42" s="13"/>
      <c r="I42" s="13"/>
      <c r="J42" s="13"/>
      <c r="K42" s="13"/>
      <c r="L42" s="13"/>
      <c r="M42" s="13"/>
      <c r="N42" s="13"/>
      <c r="O42" s="14">
        <v>4</v>
      </c>
    </row>
    <row r="43" spans="1:15" ht="33.75">
      <c r="A43" s="18" t="s">
        <v>35</v>
      </c>
      <c r="B43" s="18"/>
      <c r="C43" s="1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>
        <v>2</v>
      </c>
    </row>
    <row r="44" spans="1:15" ht="33.75">
      <c r="A44" s="18" t="s">
        <v>55</v>
      </c>
      <c r="B44" s="18"/>
      <c r="C44" s="1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>
        <v>1</v>
      </c>
    </row>
    <row r="45" spans="1:15" ht="22.5">
      <c r="A45" s="18" t="s">
        <v>56</v>
      </c>
      <c r="B45" s="18"/>
      <c r="C45" s="1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v>0.5</v>
      </c>
    </row>
    <row r="46" spans="1:15" ht="33.75">
      <c r="A46" s="18" t="s">
        <v>57</v>
      </c>
      <c r="B46" s="18"/>
      <c r="C46" s="1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>
        <v>0.5</v>
      </c>
    </row>
    <row r="47" spans="1:15" ht="12.75">
      <c r="A47" s="45" t="s">
        <v>58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>
        <v>5</v>
      </c>
    </row>
  </sheetData>
  <sheetProtection/>
  <mergeCells count="8">
    <mergeCell ref="A33:C33"/>
    <mergeCell ref="A1:O3"/>
    <mergeCell ref="A5:O5"/>
    <mergeCell ref="A6:A10"/>
    <mergeCell ref="D6:D10"/>
    <mergeCell ref="M6:M10"/>
    <mergeCell ref="O6:O10"/>
    <mergeCell ref="A4:O4"/>
  </mergeCells>
  <printOptions/>
  <pageMargins left="0.75" right="0.75" top="1" bottom="1" header="0.5" footer="0.5"/>
  <pageSetup fitToHeight="2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A1" sqref="A1:P3"/>
    </sheetView>
  </sheetViews>
  <sheetFormatPr defaultColWidth="9.00390625" defaultRowHeight="12.75"/>
  <cols>
    <col min="1" max="1" width="12.375" style="0" customWidth="1"/>
    <col min="4" max="10" width="0" style="0" hidden="1" customWidth="1"/>
  </cols>
  <sheetData>
    <row r="1" spans="1:16" ht="12.75">
      <c r="A1" s="71" t="s">
        <v>119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76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76.5" customHeight="1">
      <c r="A4" s="85" t="s">
        <v>73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26.25">
      <c r="A5" s="86" t="s">
        <v>67</v>
      </c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78.75">
      <c r="A6" s="74"/>
      <c r="B6" s="26" t="s">
        <v>15</v>
      </c>
      <c r="C6" s="26" t="s">
        <v>16</v>
      </c>
      <c r="D6" s="77"/>
      <c r="E6" s="7"/>
      <c r="F6" s="7"/>
      <c r="G6" s="7"/>
      <c r="H6" s="7"/>
      <c r="I6" s="7"/>
      <c r="J6" s="7"/>
      <c r="K6" s="7"/>
      <c r="L6" s="7" t="s">
        <v>68</v>
      </c>
      <c r="M6" s="6" t="s">
        <v>12</v>
      </c>
      <c r="N6" s="77"/>
      <c r="O6" s="6" t="s">
        <v>13</v>
      </c>
      <c r="P6" s="82" t="s">
        <v>14</v>
      </c>
    </row>
    <row r="7" spans="1:16" ht="15.75">
      <c r="A7" s="75"/>
      <c r="B7" s="22"/>
      <c r="C7" s="22"/>
      <c r="D7" s="78"/>
      <c r="E7" s="8"/>
      <c r="F7" s="8"/>
      <c r="G7" s="8"/>
      <c r="H7" s="8"/>
      <c r="I7" s="8"/>
      <c r="J7" s="8"/>
      <c r="K7" s="8"/>
      <c r="L7" s="8"/>
      <c r="M7" s="8"/>
      <c r="N7" s="80"/>
      <c r="O7" s="23"/>
      <c r="P7" s="78"/>
    </row>
    <row r="8" spans="1:16" ht="15.75">
      <c r="A8" s="75"/>
      <c r="B8" s="22"/>
      <c r="C8" s="22"/>
      <c r="D8" s="78"/>
      <c r="E8" s="8"/>
      <c r="F8" s="8"/>
      <c r="G8" s="8"/>
      <c r="H8" s="8"/>
      <c r="I8" s="8"/>
      <c r="J8" s="8"/>
      <c r="K8" s="8"/>
      <c r="L8" s="8"/>
      <c r="M8" s="8"/>
      <c r="N8" s="80"/>
      <c r="O8" s="23"/>
      <c r="P8" s="78"/>
    </row>
    <row r="9" spans="1:16" ht="15.75">
      <c r="A9" s="75"/>
      <c r="B9" s="22"/>
      <c r="C9" s="22"/>
      <c r="D9" s="78"/>
      <c r="E9" s="8"/>
      <c r="F9" s="8"/>
      <c r="G9" s="8"/>
      <c r="H9" s="8"/>
      <c r="I9" s="8"/>
      <c r="J9" s="8"/>
      <c r="K9" s="8"/>
      <c r="L9" s="8"/>
      <c r="M9" s="8"/>
      <c r="N9" s="80"/>
      <c r="O9" s="23"/>
      <c r="P9" s="78"/>
    </row>
    <row r="10" spans="1:16" ht="15.75">
      <c r="A10" s="76"/>
      <c r="B10" s="4"/>
      <c r="C10" s="4"/>
      <c r="D10" s="79"/>
      <c r="E10" s="5"/>
      <c r="F10" s="5"/>
      <c r="G10" s="5"/>
      <c r="H10" s="5"/>
      <c r="I10" s="5"/>
      <c r="J10" s="5"/>
      <c r="K10" s="5"/>
      <c r="L10" s="5"/>
      <c r="M10" s="5"/>
      <c r="N10" s="81"/>
      <c r="O10" s="24"/>
      <c r="P10" s="79"/>
    </row>
    <row r="11" spans="1:16" ht="22.5">
      <c r="A11" s="19"/>
      <c r="B11" s="19"/>
      <c r="C11" s="19"/>
      <c r="D11" s="4"/>
      <c r="E11" s="4"/>
      <c r="F11" s="4"/>
      <c r="G11" s="4"/>
      <c r="H11" s="4"/>
      <c r="I11" s="4"/>
      <c r="J11" s="4"/>
      <c r="K11" s="4" t="s">
        <v>69</v>
      </c>
      <c r="L11" s="4" t="s">
        <v>70</v>
      </c>
      <c r="M11" s="4"/>
      <c r="N11" s="4"/>
      <c r="O11" s="4"/>
      <c r="P11" s="4"/>
    </row>
    <row r="12" spans="1:16" ht="22.5">
      <c r="A12" s="9" t="s">
        <v>0</v>
      </c>
      <c r="B12" s="25"/>
      <c r="C12" s="25"/>
      <c r="D12" s="4"/>
      <c r="E12" s="4"/>
      <c r="F12" s="4"/>
      <c r="G12" s="4"/>
      <c r="H12" s="4"/>
      <c r="I12" s="4"/>
      <c r="J12" s="4"/>
      <c r="K12" s="4">
        <v>16</v>
      </c>
      <c r="L12" s="4">
        <v>17</v>
      </c>
      <c r="M12" s="4"/>
      <c r="N12" s="4"/>
      <c r="O12" s="4"/>
      <c r="P12" s="4"/>
    </row>
    <row r="13" spans="1:16" ht="45">
      <c r="A13" s="9" t="s">
        <v>1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2.5">
      <c r="A14" s="1" t="s">
        <v>101</v>
      </c>
      <c r="B14" s="1">
        <v>11</v>
      </c>
      <c r="C14" s="1"/>
      <c r="D14" s="2"/>
      <c r="E14" s="2"/>
      <c r="F14" s="2"/>
      <c r="G14" s="2"/>
      <c r="H14" s="2"/>
      <c r="I14" s="2"/>
      <c r="J14" s="2"/>
      <c r="K14" s="2">
        <v>2.5</v>
      </c>
      <c r="L14" s="2">
        <v>2.5</v>
      </c>
      <c r="M14" s="2">
        <f>K14*K12+L14*L12</f>
        <v>82.5</v>
      </c>
      <c r="N14" s="2"/>
      <c r="O14" s="2">
        <v>132</v>
      </c>
      <c r="P14" s="3">
        <f>M14+O14</f>
        <v>214.5</v>
      </c>
    </row>
    <row r="15" spans="1:16" ht="22.5">
      <c r="A15" s="1" t="s">
        <v>102</v>
      </c>
      <c r="B15" s="1">
        <v>12</v>
      </c>
      <c r="C15" s="1"/>
      <c r="D15" s="2"/>
      <c r="E15" s="2"/>
      <c r="F15" s="2"/>
      <c r="G15" s="2"/>
      <c r="H15" s="2"/>
      <c r="I15" s="2"/>
      <c r="J15" s="2"/>
      <c r="K15" s="2">
        <v>2</v>
      </c>
      <c r="L15" s="2">
        <v>2</v>
      </c>
      <c r="M15" s="2">
        <f>K15*K12+L15*L12</f>
        <v>66</v>
      </c>
      <c r="N15" s="2"/>
      <c r="O15" s="2">
        <v>66</v>
      </c>
      <c r="P15" s="2">
        <f>M15+O15</f>
        <v>132</v>
      </c>
    </row>
    <row r="16" spans="1:16" ht="12.75" hidden="1">
      <c r="A16" s="15"/>
      <c r="B16" s="15"/>
      <c r="C16" s="15"/>
      <c r="D16" s="2"/>
      <c r="E16" s="2"/>
      <c r="F16" s="2"/>
      <c r="G16" s="2"/>
      <c r="H16" s="2"/>
      <c r="I16" s="2"/>
      <c r="J16" s="27"/>
      <c r="K16" s="27"/>
      <c r="L16" s="27"/>
      <c r="M16" s="27"/>
      <c r="N16" s="27"/>
      <c r="O16" s="27"/>
      <c r="P16" s="27"/>
    </row>
    <row r="17" spans="1:16" ht="12.75" hidden="1">
      <c r="A17" s="15"/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5.5">
      <c r="A18" s="21" t="s">
        <v>6</v>
      </c>
      <c r="B18" s="21"/>
      <c r="C18" s="21"/>
      <c r="D18" s="34"/>
      <c r="E18" s="33"/>
      <c r="F18" s="33"/>
      <c r="G18" s="33"/>
      <c r="H18" s="33"/>
      <c r="I18" s="33"/>
      <c r="J18" s="33"/>
      <c r="K18" s="33"/>
      <c r="L18" s="33">
        <f>L14+L15</f>
        <v>4.5</v>
      </c>
      <c r="M18" s="34">
        <f>SUM(M14:M15)</f>
        <v>148.5</v>
      </c>
      <c r="N18" s="34"/>
      <c r="O18" s="34">
        <f>SUM(O14:O15)</f>
        <v>198</v>
      </c>
      <c r="P18" s="34">
        <f>M18+O18</f>
        <v>346.5</v>
      </c>
    </row>
    <row r="19" spans="1:16" ht="33.75">
      <c r="A19" s="17" t="s">
        <v>2</v>
      </c>
      <c r="B19" s="17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2.5">
      <c r="A20" s="18" t="s">
        <v>3</v>
      </c>
      <c r="B20" s="18">
        <v>11</v>
      </c>
      <c r="C20" s="18"/>
      <c r="D20" s="14"/>
      <c r="E20" s="13"/>
      <c r="F20" s="13"/>
      <c r="G20" s="13"/>
      <c r="H20" s="13"/>
      <c r="I20" s="13"/>
      <c r="J20" s="13"/>
      <c r="K20" s="13">
        <v>1.5</v>
      </c>
      <c r="L20" s="13">
        <v>1.5</v>
      </c>
      <c r="M20" s="13">
        <f>K20*K12+L20*L12</f>
        <v>49.5</v>
      </c>
      <c r="N20" s="13"/>
      <c r="O20" s="13">
        <v>33</v>
      </c>
      <c r="P20" s="13">
        <f>M20+O20</f>
        <v>82.5</v>
      </c>
    </row>
    <row r="21" spans="1:16" ht="33.75">
      <c r="A21" s="18" t="s">
        <v>42</v>
      </c>
      <c r="B21" s="18">
        <v>11</v>
      </c>
      <c r="C21" s="18"/>
      <c r="D21" s="14"/>
      <c r="E21" s="13"/>
      <c r="F21" s="13"/>
      <c r="G21" s="13"/>
      <c r="H21" s="13"/>
      <c r="I21" s="13"/>
      <c r="J21" s="13"/>
      <c r="K21" s="13">
        <v>1.5</v>
      </c>
      <c r="L21" s="13">
        <v>1.5</v>
      </c>
      <c r="M21" s="13">
        <f>K21*K12+L21*L12</f>
        <v>49.5</v>
      </c>
      <c r="N21" s="13"/>
      <c r="O21" s="13">
        <v>33</v>
      </c>
      <c r="P21" s="13">
        <f>M21+O21</f>
        <v>82.5</v>
      </c>
    </row>
    <row r="22" spans="1:16" ht="22.5">
      <c r="A22" s="18" t="s">
        <v>75</v>
      </c>
      <c r="B22" s="18">
        <v>11.12</v>
      </c>
      <c r="C22" s="18"/>
      <c r="D22" s="16"/>
      <c r="E22" s="13"/>
      <c r="F22" s="13"/>
      <c r="G22" s="13"/>
      <c r="H22" s="13"/>
      <c r="I22" s="13"/>
      <c r="J22" s="13"/>
      <c r="K22" s="13">
        <v>1</v>
      </c>
      <c r="L22" s="13">
        <v>1</v>
      </c>
      <c r="M22" s="13">
        <f>K22*K12+L22*L12</f>
        <v>33</v>
      </c>
      <c r="N22" s="13"/>
      <c r="O22" s="13">
        <v>33</v>
      </c>
      <c r="P22" s="13">
        <f>M22+O22</f>
        <v>66</v>
      </c>
    </row>
    <row r="23" spans="1:16" ht="12.75">
      <c r="A23" s="18"/>
      <c r="B23" s="18"/>
      <c r="C23" s="18"/>
      <c r="D23" s="16"/>
      <c r="E23" s="13"/>
      <c r="F23" s="13"/>
      <c r="G23" s="13"/>
      <c r="H23" s="13"/>
      <c r="I23" s="13"/>
      <c r="J23" s="13"/>
      <c r="K23" s="13"/>
      <c r="L23" s="13"/>
      <c r="M23" s="13">
        <f>D23*D12+E23*E12+F23*F12+G23*G12+H23*H12+I23*I12+J23*J12+L23*L12</f>
        <v>0</v>
      </c>
      <c r="N23" s="13"/>
      <c r="O23" s="13"/>
      <c r="P23" s="13"/>
    </row>
    <row r="24" spans="1:16" ht="22.5">
      <c r="A24" s="20" t="s">
        <v>7</v>
      </c>
      <c r="B24" s="20"/>
      <c r="C24" s="20"/>
      <c r="D24" s="34"/>
      <c r="E24" s="33"/>
      <c r="F24" s="33"/>
      <c r="G24" s="33"/>
      <c r="H24" s="33"/>
      <c r="I24" s="33"/>
      <c r="J24" s="33"/>
      <c r="K24" s="33">
        <f>SUM(K20:K23)</f>
        <v>4</v>
      </c>
      <c r="L24" s="33">
        <f>SUM(L20:L23)</f>
        <v>4</v>
      </c>
      <c r="M24" s="33">
        <f>SUM(M20:M23)</f>
        <v>132</v>
      </c>
      <c r="N24" s="33"/>
      <c r="O24" s="33">
        <f>SUM(O20:O22)</f>
        <v>99</v>
      </c>
      <c r="P24" s="33">
        <f>SUM(P20:P22)</f>
        <v>231</v>
      </c>
    </row>
    <row r="25" spans="1:16" ht="22.5">
      <c r="A25" s="38" t="s">
        <v>22</v>
      </c>
      <c r="B25" s="38"/>
      <c r="C25" s="38"/>
      <c r="D25" s="39"/>
      <c r="E25" s="40"/>
      <c r="F25" s="40"/>
      <c r="G25" s="40"/>
      <c r="H25" s="40"/>
      <c r="I25" s="40"/>
      <c r="J25" s="40"/>
      <c r="K25" s="40">
        <f>K18+K24</f>
        <v>4</v>
      </c>
      <c r="L25" s="40">
        <f>L18+L24</f>
        <v>8.5</v>
      </c>
      <c r="M25" s="39">
        <f>M18+M24</f>
        <v>280.5</v>
      </c>
      <c r="N25" s="39"/>
      <c r="O25" s="39">
        <f>O18+O24</f>
        <v>297</v>
      </c>
      <c r="P25" s="39">
        <f>P18+P24</f>
        <v>577.5</v>
      </c>
    </row>
    <row r="26" spans="1:16" ht="53.25">
      <c r="A26" s="43" t="s">
        <v>26</v>
      </c>
      <c r="B26" s="44">
        <v>6</v>
      </c>
      <c r="C26" s="44"/>
      <c r="D26" s="16"/>
      <c r="E26" s="13"/>
      <c r="F26" s="13"/>
      <c r="G26" s="13"/>
      <c r="H26" s="13"/>
      <c r="I26" s="13"/>
      <c r="J26" s="13"/>
      <c r="K26" s="13"/>
      <c r="L26" s="13"/>
      <c r="M26" s="16"/>
      <c r="N26" s="16"/>
      <c r="O26" s="16"/>
      <c r="P26" s="16"/>
    </row>
    <row r="27" spans="1:16" ht="33.75">
      <c r="A27" s="28" t="s">
        <v>23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56.25">
      <c r="A28" s="18" t="s">
        <v>81</v>
      </c>
      <c r="B28" s="18">
        <v>12</v>
      </c>
      <c r="C28" s="18"/>
      <c r="D28" s="14"/>
      <c r="E28" s="13"/>
      <c r="F28" s="13"/>
      <c r="G28" s="13"/>
      <c r="H28" s="13"/>
      <c r="I28" s="13"/>
      <c r="J28" s="13"/>
      <c r="K28" s="13">
        <v>2</v>
      </c>
      <c r="L28" s="13">
        <v>2</v>
      </c>
      <c r="M28" s="13">
        <f>K28*K12+L28*L12</f>
        <v>66</v>
      </c>
      <c r="N28" s="13"/>
      <c r="O28" s="13">
        <v>132</v>
      </c>
      <c r="P28" s="13">
        <f>M28+O28</f>
        <v>198</v>
      </c>
    </row>
    <row r="29" spans="1:16" ht="45">
      <c r="A29" s="18" t="s">
        <v>98</v>
      </c>
      <c r="B29" s="18">
        <v>11</v>
      </c>
      <c r="C29" s="18"/>
      <c r="D29" s="16"/>
      <c r="E29" s="13"/>
      <c r="F29" s="13"/>
      <c r="G29" s="13"/>
      <c r="H29" s="13"/>
      <c r="I29" s="13"/>
      <c r="J29" s="13"/>
      <c r="K29" s="13">
        <v>1</v>
      </c>
      <c r="L29" s="13"/>
      <c r="M29" s="13">
        <f>K29*K12+L29*L12</f>
        <v>16</v>
      </c>
      <c r="N29" s="13"/>
      <c r="O29" s="13">
        <v>16</v>
      </c>
      <c r="P29" s="13">
        <f>M29+O29</f>
        <v>32</v>
      </c>
    </row>
    <row r="30" spans="1:16" ht="33.75">
      <c r="A30" s="51" t="s">
        <v>79</v>
      </c>
      <c r="B30" s="18">
        <v>11</v>
      </c>
      <c r="C30" s="18"/>
      <c r="D30" s="14"/>
      <c r="E30" s="13"/>
      <c r="F30" s="13"/>
      <c r="G30" s="13"/>
      <c r="H30" s="13"/>
      <c r="I30" s="13"/>
      <c r="J30" s="13"/>
      <c r="K30" s="13">
        <v>1.5</v>
      </c>
      <c r="L30" s="13"/>
      <c r="M30" s="13">
        <f>K30*K12+L30*L12</f>
        <v>24</v>
      </c>
      <c r="N30" s="13"/>
      <c r="O30" s="13">
        <v>8</v>
      </c>
      <c r="P30" s="13">
        <f>M30+O30</f>
        <v>32</v>
      </c>
    </row>
    <row r="31" spans="1:16" ht="12.75">
      <c r="A31" s="35" t="s">
        <v>24</v>
      </c>
      <c r="B31" s="35"/>
      <c r="C31" s="35"/>
      <c r="D31" s="36"/>
      <c r="E31" s="37"/>
      <c r="F31" s="37"/>
      <c r="G31" s="37"/>
      <c r="H31" s="37"/>
      <c r="I31" s="37"/>
      <c r="J31" s="37"/>
      <c r="K31" s="37"/>
      <c r="L31" s="37">
        <f>SUM(L28:L28)</f>
        <v>2</v>
      </c>
      <c r="M31" s="37">
        <f>SUM(M28:M28)</f>
        <v>66</v>
      </c>
      <c r="N31" s="37"/>
      <c r="O31" s="37">
        <f>SUM(O28:O29)</f>
        <v>148</v>
      </c>
      <c r="P31" s="37">
        <f>M31+O31</f>
        <v>214</v>
      </c>
    </row>
    <row r="32" spans="1:16" ht="22.5">
      <c r="A32" s="38" t="s">
        <v>25</v>
      </c>
      <c r="B32" s="38"/>
      <c r="C32" s="38"/>
      <c r="D32" s="39"/>
      <c r="E32" s="40"/>
      <c r="F32" s="40"/>
      <c r="G32" s="40"/>
      <c r="H32" s="40"/>
      <c r="I32" s="40"/>
      <c r="J32" s="40"/>
      <c r="K32" s="40"/>
      <c r="L32" s="40">
        <f>L25+L31</f>
        <v>10.5</v>
      </c>
      <c r="M32" s="39">
        <f>M25+M31</f>
        <v>346.5</v>
      </c>
      <c r="N32" s="40"/>
      <c r="O32" s="39">
        <f>O25+O31</f>
        <v>445</v>
      </c>
      <c r="P32" s="39">
        <f>P25+P31</f>
        <v>791.5</v>
      </c>
    </row>
    <row r="33" spans="1:16" ht="12.75">
      <c r="A33" s="68" t="s">
        <v>27</v>
      </c>
      <c r="B33" s="69"/>
      <c r="C33" s="70"/>
      <c r="D33" s="41"/>
      <c r="E33" s="42"/>
      <c r="F33" s="42"/>
      <c r="G33" s="42"/>
      <c r="H33" s="42"/>
      <c r="I33" s="42"/>
      <c r="J33" s="42"/>
      <c r="K33" s="42"/>
      <c r="L33" s="42"/>
      <c r="M33" s="41"/>
      <c r="N33" s="42"/>
      <c r="O33" s="41"/>
      <c r="P33" s="41">
        <v>34</v>
      </c>
    </row>
    <row r="34" spans="1:16" ht="22.5">
      <c r="A34" s="18" t="s">
        <v>28</v>
      </c>
      <c r="B34" s="18"/>
      <c r="C34" s="18"/>
      <c r="D34" s="14"/>
      <c r="E34" s="13"/>
      <c r="F34" s="13"/>
      <c r="G34" s="13"/>
      <c r="H34" s="13"/>
      <c r="I34" s="13"/>
      <c r="J34" s="13"/>
      <c r="K34" s="13"/>
      <c r="L34" s="13">
        <v>8</v>
      </c>
      <c r="M34" s="16"/>
      <c r="N34" s="13"/>
      <c r="O34" s="16"/>
      <c r="P34" s="14">
        <f aca="true" t="shared" si="0" ref="P34:P39">SUM(D34:L34)</f>
        <v>8</v>
      </c>
    </row>
    <row r="35" spans="1:16" ht="22.5">
      <c r="A35" s="18" t="s">
        <v>29</v>
      </c>
      <c r="B35" s="18"/>
      <c r="C35" s="18"/>
      <c r="D35" s="16"/>
      <c r="E35" s="13"/>
      <c r="F35" s="13"/>
      <c r="G35" s="13"/>
      <c r="H35" s="13"/>
      <c r="I35" s="13"/>
      <c r="J35" s="13"/>
      <c r="K35" s="13"/>
      <c r="L35" s="13">
        <v>4</v>
      </c>
      <c r="M35" s="16"/>
      <c r="N35" s="13"/>
      <c r="O35" s="16"/>
      <c r="P35" s="14">
        <f t="shared" si="0"/>
        <v>4</v>
      </c>
    </row>
    <row r="36" spans="1:16" ht="22.5">
      <c r="A36" s="18" t="s">
        <v>30</v>
      </c>
      <c r="B36" s="18"/>
      <c r="C36" s="18"/>
      <c r="D36" s="16"/>
      <c r="E36" s="13"/>
      <c r="F36" s="13"/>
      <c r="G36" s="13"/>
      <c r="H36" s="13"/>
      <c r="I36" s="13"/>
      <c r="J36" s="13"/>
      <c r="K36" s="13"/>
      <c r="L36" s="13">
        <v>4</v>
      </c>
      <c r="M36" s="16"/>
      <c r="N36" s="13"/>
      <c r="O36" s="16"/>
      <c r="P36" s="14">
        <f t="shared" si="0"/>
        <v>4</v>
      </c>
    </row>
    <row r="37" spans="1:16" ht="22.5">
      <c r="A37" s="18" t="s">
        <v>53</v>
      </c>
      <c r="B37" s="18"/>
      <c r="C37" s="18"/>
      <c r="D37" s="16"/>
      <c r="E37" s="13"/>
      <c r="F37" s="13"/>
      <c r="G37" s="13"/>
      <c r="H37" s="13"/>
      <c r="I37" s="13"/>
      <c r="J37" s="13"/>
      <c r="K37" s="13"/>
      <c r="L37" s="13">
        <v>2</v>
      </c>
      <c r="M37" s="16"/>
      <c r="N37" s="13"/>
      <c r="O37" s="16"/>
      <c r="P37" s="14">
        <f t="shared" si="0"/>
        <v>2</v>
      </c>
    </row>
    <row r="38" spans="1:16" ht="22.5">
      <c r="A38" s="18" t="s">
        <v>31</v>
      </c>
      <c r="B38" s="18"/>
      <c r="C38" s="18"/>
      <c r="D38" s="14"/>
      <c r="E38" s="13"/>
      <c r="F38" s="13"/>
      <c r="G38" s="13"/>
      <c r="H38" s="13"/>
      <c r="I38" s="13"/>
      <c r="J38" s="13"/>
      <c r="K38" s="13"/>
      <c r="L38" s="13">
        <v>8</v>
      </c>
      <c r="M38" s="16"/>
      <c r="N38" s="13"/>
      <c r="O38" s="16"/>
      <c r="P38" s="14">
        <f t="shared" si="0"/>
        <v>8</v>
      </c>
    </row>
    <row r="39" spans="1:16" ht="22.5">
      <c r="A39" s="18" t="s">
        <v>103</v>
      </c>
      <c r="B39" s="18"/>
      <c r="C39" s="18"/>
      <c r="D39" s="14"/>
      <c r="E39" s="13"/>
      <c r="F39" s="13"/>
      <c r="G39" s="13"/>
      <c r="H39" s="13"/>
      <c r="I39" s="13"/>
      <c r="J39" s="13"/>
      <c r="K39" s="13"/>
      <c r="L39" s="13">
        <v>8</v>
      </c>
      <c r="M39" s="16"/>
      <c r="N39" s="13"/>
      <c r="O39" s="16"/>
      <c r="P39" s="14">
        <f t="shared" si="0"/>
        <v>8</v>
      </c>
    </row>
    <row r="40" spans="1:16" ht="22.5">
      <c r="A40" s="20" t="s">
        <v>32</v>
      </c>
      <c r="B40" s="20"/>
      <c r="C40" s="20"/>
      <c r="D40" s="33"/>
      <c r="E40" s="33"/>
      <c r="F40" s="33"/>
      <c r="G40" s="33"/>
      <c r="H40" s="33"/>
      <c r="I40" s="33"/>
      <c r="J40" s="33"/>
      <c r="K40" s="33"/>
      <c r="L40" s="33">
        <f>SUM(L34:L39)</f>
        <v>34</v>
      </c>
      <c r="M40" s="33"/>
      <c r="N40" s="33"/>
      <c r="O40" s="33"/>
      <c r="P40" s="61">
        <f>SUM(P34:P39)</f>
        <v>34</v>
      </c>
    </row>
    <row r="41" spans="1:16" ht="22.5">
      <c r="A41" s="46" t="s">
        <v>33</v>
      </c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</row>
    <row r="42" spans="1:16" ht="33.75">
      <c r="A42" s="46" t="s">
        <v>44</v>
      </c>
      <c r="B42" s="46" t="s">
        <v>49</v>
      </c>
      <c r="C42" s="46"/>
      <c r="D42" s="47"/>
      <c r="E42" s="47"/>
      <c r="F42" s="47"/>
      <c r="G42" s="47"/>
      <c r="H42" s="47"/>
      <c r="I42" s="47"/>
      <c r="J42" s="47"/>
      <c r="K42" s="47"/>
      <c r="L42" s="47">
        <v>2</v>
      </c>
      <c r="M42" s="47"/>
      <c r="N42" s="47"/>
      <c r="O42" s="47"/>
      <c r="P42" s="52"/>
    </row>
    <row r="43" spans="1:16" ht="22.5">
      <c r="A43" s="18" t="s">
        <v>45</v>
      </c>
      <c r="B43" s="18"/>
      <c r="C43" s="18"/>
      <c r="D43" s="13"/>
      <c r="E43" s="13"/>
      <c r="F43" s="13"/>
      <c r="G43" s="13"/>
      <c r="H43" s="13"/>
      <c r="I43" s="13"/>
      <c r="J43" s="13"/>
      <c r="K43" s="13"/>
      <c r="L43" s="13">
        <v>1</v>
      </c>
      <c r="M43" s="13"/>
      <c r="N43" s="13"/>
      <c r="O43" s="13"/>
      <c r="P43" s="14"/>
    </row>
    <row r="44" spans="1:16" ht="22.5">
      <c r="A44" s="18" t="s">
        <v>46</v>
      </c>
      <c r="B44" s="18"/>
      <c r="C44" s="18"/>
      <c r="D44" s="13"/>
      <c r="E44" s="13"/>
      <c r="F44" s="13"/>
      <c r="G44" s="13"/>
      <c r="H44" s="13"/>
      <c r="I44" s="13"/>
      <c r="J44" s="13"/>
      <c r="K44" s="13"/>
      <c r="L44" s="13">
        <v>0.5</v>
      </c>
      <c r="M44" s="13"/>
      <c r="N44" s="13"/>
      <c r="O44" s="13"/>
      <c r="P44" s="14"/>
    </row>
    <row r="45" spans="1:16" ht="33.75">
      <c r="A45" s="18" t="s">
        <v>47</v>
      </c>
      <c r="B45" s="18"/>
      <c r="C45" s="18"/>
      <c r="D45" s="13"/>
      <c r="E45" s="13"/>
      <c r="F45" s="13"/>
      <c r="G45" s="13"/>
      <c r="H45" s="13"/>
      <c r="I45" s="13"/>
      <c r="J45" s="13"/>
      <c r="K45" s="13"/>
      <c r="L45" s="13">
        <v>0.5</v>
      </c>
      <c r="M45" s="13"/>
      <c r="N45" s="13"/>
      <c r="O45" s="13"/>
      <c r="P45" s="14"/>
    </row>
    <row r="46" spans="1:16" ht="12.75">
      <c r="A46" s="18" t="s">
        <v>48</v>
      </c>
      <c r="B46" s="18"/>
      <c r="C46" s="1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</row>
    <row r="47" spans="1:16" ht="12.75">
      <c r="A47" s="45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</sheetData>
  <sheetProtection/>
  <mergeCells count="8">
    <mergeCell ref="A33:C33"/>
    <mergeCell ref="A1:P3"/>
    <mergeCell ref="A5:P5"/>
    <mergeCell ref="A6:A10"/>
    <mergeCell ref="D6:D10"/>
    <mergeCell ref="N6:N10"/>
    <mergeCell ref="P6:P10"/>
    <mergeCell ref="A4:P4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zoomScale="85" zoomScaleNormal="85" zoomScalePageLayoutView="0" workbookViewId="0" topLeftCell="A19">
      <selection activeCell="Q29" sqref="Q29"/>
    </sheetView>
  </sheetViews>
  <sheetFormatPr defaultColWidth="9.00390625" defaultRowHeight="12.75"/>
  <cols>
    <col min="1" max="1" width="12.25390625" style="0" customWidth="1"/>
  </cols>
  <sheetData>
    <row r="1" spans="1:15" ht="12.75">
      <c r="A1" s="71" t="s">
        <v>72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44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71.25" customHeight="1">
      <c r="A4" s="85" t="s">
        <v>73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26.25">
      <c r="A5" s="86" t="s">
        <v>8</v>
      </c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64"/>
    </row>
    <row r="6" spans="1:15" ht="78.75">
      <c r="A6" s="74"/>
      <c r="B6" s="26" t="s">
        <v>15</v>
      </c>
      <c r="C6" s="26" t="s">
        <v>16</v>
      </c>
      <c r="D6" s="7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6" t="s">
        <v>12</v>
      </c>
      <c r="M6" s="77"/>
      <c r="N6" s="6" t="s">
        <v>13</v>
      </c>
      <c r="O6" s="82" t="s">
        <v>14</v>
      </c>
    </row>
    <row r="7" spans="1:15" ht="15.75">
      <c r="A7" s="75"/>
      <c r="B7" s="22"/>
      <c r="C7" s="22"/>
      <c r="D7" s="78"/>
      <c r="E7" s="8"/>
      <c r="F7" s="8"/>
      <c r="G7" s="8"/>
      <c r="H7" s="8"/>
      <c r="I7" s="8"/>
      <c r="J7" s="8"/>
      <c r="K7" s="8"/>
      <c r="L7" s="8"/>
      <c r="M7" s="80"/>
      <c r="N7" s="23"/>
      <c r="O7" s="78"/>
    </row>
    <row r="8" spans="1:15" ht="15.75">
      <c r="A8" s="75"/>
      <c r="B8" s="22"/>
      <c r="C8" s="22"/>
      <c r="D8" s="78"/>
      <c r="E8" s="8"/>
      <c r="F8" s="8"/>
      <c r="G8" s="8"/>
      <c r="H8" s="8"/>
      <c r="I8" s="8"/>
      <c r="J8" s="8"/>
      <c r="K8" s="8"/>
      <c r="L8" s="8"/>
      <c r="M8" s="80"/>
      <c r="N8" s="23"/>
      <c r="O8" s="78"/>
    </row>
    <row r="9" spans="1:15" ht="15.75">
      <c r="A9" s="75"/>
      <c r="B9" s="22"/>
      <c r="C9" s="22"/>
      <c r="D9" s="78"/>
      <c r="E9" s="8"/>
      <c r="F9" s="8"/>
      <c r="G9" s="8"/>
      <c r="H9" s="8"/>
      <c r="I9" s="8"/>
      <c r="J9" s="8"/>
      <c r="K9" s="8"/>
      <c r="L9" s="8"/>
      <c r="M9" s="80"/>
      <c r="N9" s="23"/>
      <c r="O9" s="78"/>
    </row>
    <row r="10" spans="1:15" ht="15.75">
      <c r="A10" s="76"/>
      <c r="B10" s="4"/>
      <c r="C10" s="4"/>
      <c r="D10" s="79"/>
      <c r="E10" s="5"/>
      <c r="F10" s="5"/>
      <c r="G10" s="5"/>
      <c r="H10" s="5"/>
      <c r="I10" s="5"/>
      <c r="J10" s="5"/>
      <c r="K10" s="5"/>
      <c r="L10" s="5"/>
      <c r="M10" s="81"/>
      <c r="N10" s="24"/>
      <c r="O10" s="79"/>
    </row>
    <row r="11" spans="1:15" ht="18">
      <c r="A11" s="19"/>
      <c r="B11" s="19"/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2.5">
      <c r="A12" s="9" t="s">
        <v>0</v>
      </c>
      <c r="B12" s="25"/>
      <c r="C12" s="25"/>
      <c r="D12" s="4">
        <v>32</v>
      </c>
      <c r="E12" s="4">
        <v>33</v>
      </c>
      <c r="F12" s="4">
        <v>33</v>
      </c>
      <c r="G12" s="4">
        <v>33</v>
      </c>
      <c r="H12" s="4">
        <v>33</v>
      </c>
      <c r="I12" s="4">
        <v>33</v>
      </c>
      <c r="J12" s="4">
        <v>33</v>
      </c>
      <c r="K12" s="4">
        <v>33</v>
      </c>
      <c r="L12" s="4"/>
      <c r="M12" s="4"/>
      <c r="N12" s="4"/>
      <c r="O12" s="4"/>
    </row>
    <row r="13" spans="1:15" ht="45">
      <c r="A13" s="9" t="s">
        <v>1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2.5">
      <c r="A14" s="1" t="s">
        <v>76</v>
      </c>
      <c r="B14" s="1" t="s">
        <v>17</v>
      </c>
      <c r="C14" s="1" t="s">
        <v>104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2.5</v>
      </c>
      <c r="K14" s="2">
        <v>2.5</v>
      </c>
      <c r="L14" s="2">
        <f>D14*D12+E14*E12+F14*F12+G14*G12+H14*H12+I14*I12+J14*J12+K14*K12</f>
        <v>559</v>
      </c>
      <c r="M14" s="2"/>
      <c r="N14" s="2">
        <v>757</v>
      </c>
      <c r="O14" s="3">
        <f>L14+N14</f>
        <v>1316</v>
      </c>
    </row>
    <row r="15" spans="1:15" ht="22.5">
      <c r="A15" s="57" t="s">
        <v>9</v>
      </c>
      <c r="B15" s="57">
        <v>10.12</v>
      </c>
      <c r="C15" s="57">
        <v>14</v>
      </c>
      <c r="D15" s="27"/>
      <c r="E15" s="27"/>
      <c r="F15" s="27"/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f>D15*D12+E15*E12+F15*F12+G15*G12+H15*H12+I15*I12+J15*J12+K15*K12</f>
        <v>165</v>
      </c>
      <c r="M15" s="27"/>
      <c r="N15" s="27">
        <v>165</v>
      </c>
      <c r="O15" s="27">
        <f>L15+N15</f>
        <v>330</v>
      </c>
    </row>
    <row r="16" spans="1:15" ht="22.5">
      <c r="A16" s="15" t="s">
        <v>51</v>
      </c>
      <c r="B16" s="15" t="s">
        <v>105</v>
      </c>
      <c r="C16" s="15"/>
      <c r="D16" s="2"/>
      <c r="E16" s="2"/>
      <c r="F16" s="2"/>
      <c r="G16" s="2">
        <v>0.5</v>
      </c>
      <c r="H16" s="2">
        <v>0.5</v>
      </c>
      <c r="I16" s="2">
        <v>0.5</v>
      </c>
      <c r="J16" s="27">
        <v>0.5</v>
      </c>
      <c r="K16" s="27">
        <v>1</v>
      </c>
      <c r="L16" s="27">
        <f>D16*D12+E16*E12+F16*F12+G16*G12+H16*H12+I16*I12+J16*J12+K16*K12</f>
        <v>99</v>
      </c>
      <c r="M16" s="27"/>
      <c r="N16" s="27">
        <v>330</v>
      </c>
      <c r="O16" s="27">
        <f>L16+N16</f>
        <v>429</v>
      </c>
    </row>
    <row r="17" spans="1:15" ht="22.5">
      <c r="A17" s="15" t="s">
        <v>10</v>
      </c>
      <c r="B17" s="15">
        <v>2</v>
      </c>
      <c r="C17" s="15"/>
      <c r="D17" s="2">
        <v>1</v>
      </c>
      <c r="E17" s="2">
        <v>1</v>
      </c>
      <c r="F17" s="2">
        <v>1</v>
      </c>
      <c r="G17" s="2"/>
      <c r="H17" s="2"/>
      <c r="I17" s="2"/>
      <c r="J17" s="2"/>
      <c r="K17" s="2"/>
      <c r="L17" s="2">
        <f>D17*D12+E17*E12+F17*F12+G17*G12+H17*H12+I17*I12+J17*J12+K17*K12</f>
        <v>98</v>
      </c>
      <c r="M17" s="2"/>
      <c r="N17" s="2">
        <v>49</v>
      </c>
      <c r="O17" s="2">
        <f>L17+N17</f>
        <v>147</v>
      </c>
    </row>
    <row r="18" spans="1:15" ht="38.25">
      <c r="A18" s="21" t="s">
        <v>6</v>
      </c>
      <c r="B18" s="21"/>
      <c r="C18" s="21"/>
      <c r="D18" s="34">
        <f aca="true" t="shared" si="0" ref="D18:L18">SUM(D14:D17)</f>
        <v>3</v>
      </c>
      <c r="E18" s="33">
        <f t="shared" si="0"/>
        <v>3</v>
      </c>
      <c r="F18" s="33">
        <f t="shared" si="0"/>
        <v>3</v>
      </c>
      <c r="G18" s="33">
        <f t="shared" si="0"/>
        <v>3.5</v>
      </c>
      <c r="H18" s="33">
        <f t="shared" si="0"/>
        <v>3.5</v>
      </c>
      <c r="I18" s="33">
        <f t="shared" si="0"/>
        <v>3.5</v>
      </c>
      <c r="J18" s="33">
        <f t="shared" si="0"/>
        <v>4</v>
      </c>
      <c r="K18" s="33">
        <f t="shared" si="0"/>
        <v>4.5</v>
      </c>
      <c r="L18" s="34">
        <f t="shared" si="0"/>
        <v>921</v>
      </c>
      <c r="M18" s="34"/>
      <c r="N18" s="34">
        <f>SUM(N14:N17)</f>
        <v>1301</v>
      </c>
      <c r="O18" s="34">
        <f>L18+N18</f>
        <v>2222</v>
      </c>
    </row>
    <row r="19" spans="1:15" ht="33.75">
      <c r="A19" s="17" t="s">
        <v>2</v>
      </c>
      <c r="B19" s="17"/>
      <c r="C19" s="17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2.5">
      <c r="A20" s="18" t="s">
        <v>77</v>
      </c>
      <c r="B20" s="18" t="s">
        <v>106</v>
      </c>
      <c r="C20" s="18">
        <v>12</v>
      </c>
      <c r="D20" s="14">
        <v>1</v>
      </c>
      <c r="E20" s="13">
        <v>1.5</v>
      </c>
      <c r="F20" s="13">
        <v>1.5</v>
      </c>
      <c r="G20" s="13">
        <v>1.5</v>
      </c>
      <c r="H20" s="13">
        <v>1.5</v>
      </c>
      <c r="I20" s="13">
        <v>1.5</v>
      </c>
      <c r="J20" s="13">
        <v>1.5</v>
      </c>
      <c r="K20" s="13">
        <v>1.5</v>
      </c>
      <c r="L20" s="13">
        <f>D20*D12+E20*E12+F20*F12+G20*G12+H20*H12+I20*I12+J20*J12+K20*K12</f>
        <v>378.5</v>
      </c>
      <c r="M20" s="13"/>
      <c r="N20" s="13">
        <v>263</v>
      </c>
      <c r="O20" s="13">
        <f>L20+N20</f>
        <v>641.5</v>
      </c>
    </row>
    <row r="21" spans="1:15" ht="33.75">
      <c r="A21" s="18" t="s">
        <v>4</v>
      </c>
      <c r="B21" s="18">
        <v>6</v>
      </c>
      <c r="C21" s="18"/>
      <c r="D21" s="14">
        <v>1</v>
      </c>
      <c r="E21" s="13">
        <v>1</v>
      </c>
      <c r="F21" s="13">
        <v>1</v>
      </c>
      <c r="G21" s="13"/>
      <c r="H21" s="13"/>
      <c r="I21" s="13"/>
      <c r="J21" s="13"/>
      <c r="K21" s="13"/>
      <c r="L21" s="13">
        <f>D21*D12+E21*E12+F21*F12+G21*G12+H21*H12+I21*I12+J21*J12+K21*K12</f>
        <v>98</v>
      </c>
      <c r="M21" s="13"/>
      <c r="N21" s="13">
        <v>49</v>
      </c>
      <c r="O21" s="13">
        <f>L21+N21</f>
        <v>147</v>
      </c>
    </row>
    <row r="22" spans="1:15" ht="33.75">
      <c r="A22" s="18" t="s">
        <v>89</v>
      </c>
      <c r="B22" s="18" t="s">
        <v>107</v>
      </c>
      <c r="C22" s="18">
        <v>14</v>
      </c>
      <c r="D22" s="16"/>
      <c r="E22" s="13"/>
      <c r="F22" s="13"/>
      <c r="G22" s="13">
        <v>1</v>
      </c>
      <c r="H22" s="13">
        <v>1</v>
      </c>
      <c r="I22" s="13">
        <v>1</v>
      </c>
      <c r="J22" s="13">
        <v>1</v>
      </c>
      <c r="K22" s="13">
        <v>1.5</v>
      </c>
      <c r="L22" s="13">
        <f>D22*D12+E22*E12+F22*F12+G22*G12+H22*H12+I22*I12+J22*J12+K22*K12</f>
        <v>181.5</v>
      </c>
      <c r="M22" s="13"/>
      <c r="N22" s="13">
        <v>165</v>
      </c>
      <c r="O22" s="13">
        <f>L22+N22</f>
        <v>346.5</v>
      </c>
    </row>
    <row r="23" spans="1:15" ht="22.5">
      <c r="A23" s="20" t="s">
        <v>7</v>
      </c>
      <c r="B23" s="20"/>
      <c r="C23" s="20"/>
      <c r="D23" s="34">
        <f aca="true" t="shared" si="1" ref="D23:L23">SUM(D20:D22)</f>
        <v>2</v>
      </c>
      <c r="E23" s="33">
        <f t="shared" si="1"/>
        <v>2.5</v>
      </c>
      <c r="F23" s="33">
        <f t="shared" si="1"/>
        <v>2.5</v>
      </c>
      <c r="G23" s="33">
        <f t="shared" si="1"/>
        <v>2.5</v>
      </c>
      <c r="H23" s="33">
        <f t="shared" si="1"/>
        <v>2.5</v>
      </c>
      <c r="I23" s="33">
        <f t="shared" si="1"/>
        <v>2.5</v>
      </c>
      <c r="J23" s="33">
        <f t="shared" si="1"/>
        <v>2.5</v>
      </c>
      <c r="K23" s="33">
        <f t="shared" si="1"/>
        <v>3</v>
      </c>
      <c r="L23" s="33">
        <f t="shared" si="1"/>
        <v>658</v>
      </c>
      <c r="M23" s="33"/>
      <c r="N23" s="33">
        <f>SUM(N20:N22)</f>
        <v>477</v>
      </c>
      <c r="O23" s="33">
        <f>SUM(O20:O22)</f>
        <v>1135</v>
      </c>
    </row>
    <row r="24" spans="1:15" ht="22.5">
      <c r="A24" s="38" t="s">
        <v>22</v>
      </c>
      <c r="B24" s="38"/>
      <c r="C24" s="38"/>
      <c r="D24" s="39">
        <f aca="true" t="shared" si="2" ref="D24:L24">D18+D23</f>
        <v>5</v>
      </c>
      <c r="E24" s="40">
        <f t="shared" si="2"/>
        <v>5.5</v>
      </c>
      <c r="F24" s="40">
        <f t="shared" si="2"/>
        <v>5.5</v>
      </c>
      <c r="G24" s="40">
        <f t="shared" si="2"/>
        <v>6</v>
      </c>
      <c r="H24" s="40">
        <f t="shared" si="2"/>
        <v>6</v>
      </c>
      <c r="I24" s="40">
        <f t="shared" si="2"/>
        <v>6</v>
      </c>
      <c r="J24" s="40">
        <f t="shared" si="2"/>
        <v>6.5</v>
      </c>
      <c r="K24" s="40">
        <f t="shared" si="2"/>
        <v>7.5</v>
      </c>
      <c r="L24" s="39">
        <f t="shared" si="2"/>
        <v>1579</v>
      </c>
      <c r="M24" s="39"/>
      <c r="N24" s="39">
        <f>N18+N23</f>
        <v>1778</v>
      </c>
      <c r="O24" s="39">
        <f>O18+O23</f>
        <v>3357</v>
      </c>
    </row>
    <row r="25" spans="1:15" ht="53.25">
      <c r="A25" s="43" t="s">
        <v>26</v>
      </c>
      <c r="B25" s="44">
        <v>31</v>
      </c>
      <c r="C25" s="44">
        <v>9</v>
      </c>
      <c r="D25" s="16"/>
      <c r="E25" s="13"/>
      <c r="F25" s="13"/>
      <c r="G25" s="13"/>
      <c r="H25" s="13"/>
      <c r="I25" s="13"/>
      <c r="J25" s="13"/>
      <c r="K25" s="13"/>
      <c r="L25" s="16"/>
      <c r="M25" s="16"/>
      <c r="N25" s="16"/>
      <c r="O25" s="16"/>
    </row>
    <row r="26" spans="1:15" ht="33.75">
      <c r="A26" s="28" t="s">
        <v>23</v>
      </c>
      <c r="B26" s="28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33.75">
      <c r="A27" s="31" t="s">
        <v>99</v>
      </c>
      <c r="B27" s="66" t="s">
        <v>114</v>
      </c>
      <c r="C27" s="18"/>
      <c r="D27" s="14">
        <v>1</v>
      </c>
      <c r="E27" s="13">
        <v>1</v>
      </c>
      <c r="F27" s="13">
        <v>1</v>
      </c>
      <c r="G27" s="13">
        <v>0.5</v>
      </c>
      <c r="H27" s="13">
        <v>0.5</v>
      </c>
      <c r="I27" s="13">
        <v>0.5</v>
      </c>
      <c r="J27" s="13">
        <v>0.5</v>
      </c>
      <c r="K27" s="13">
        <v>1</v>
      </c>
      <c r="L27" s="13">
        <f>D27*D12+E27*E12+F27*F12+G27*G12+H27*H12+I27*I12+J27*J12+K27*K12</f>
        <v>197</v>
      </c>
      <c r="M27" s="13"/>
      <c r="N27" s="13">
        <v>394</v>
      </c>
      <c r="O27" s="13">
        <f>L27+N27</f>
        <v>591</v>
      </c>
    </row>
    <row r="28" spans="1:15" ht="45">
      <c r="A28" s="18" t="s">
        <v>98</v>
      </c>
      <c r="B28" s="18">
        <v>14.16</v>
      </c>
      <c r="C28" s="18"/>
      <c r="D28" s="14"/>
      <c r="E28" s="13"/>
      <c r="F28" s="13"/>
      <c r="G28" s="13"/>
      <c r="H28" s="13"/>
      <c r="I28" s="13"/>
      <c r="J28" s="13">
        <v>1</v>
      </c>
      <c r="K28" s="13">
        <v>1</v>
      </c>
      <c r="L28" s="13">
        <f>D28*D12+E28*E12+F28*F12+G28*G12+H28*H12+I28*I12+J28*J12+K28*K12</f>
        <v>66</v>
      </c>
      <c r="M28" s="13"/>
      <c r="N28" s="13">
        <v>66</v>
      </c>
      <c r="O28" s="13">
        <f>L28+N28</f>
        <v>132</v>
      </c>
    </row>
    <row r="29" spans="1:15" ht="45">
      <c r="A29" s="18" t="s">
        <v>79</v>
      </c>
      <c r="B29" s="18" t="s">
        <v>19</v>
      </c>
      <c r="C29" s="18"/>
      <c r="D29" s="14"/>
      <c r="E29" s="13"/>
      <c r="F29" s="13"/>
      <c r="G29" s="13">
        <v>1.5</v>
      </c>
      <c r="H29" s="13">
        <v>1.5</v>
      </c>
      <c r="I29" s="13">
        <v>1.5</v>
      </c>
      <c r="J29" s="13">
        <v>1.5</v>
      </c>
      <c r="K29" s="13">
        <v>1.5</v>
      </c>
      <c r="L29" s="13">
        <f>D29*D12+E29*E12+F29*F12+G29*G12+H29*H12+I29*I12+J29*J12+K29*K12</f>
        <v>247.5</v>
      </c>
      <c r="M29" s="13"/>
      <c r="N29" s="13">
        <v>82.5</v>
      </c>
      <c r="O29" s="13">
        <f>L29+N29</f>
        <v>330</v>
      </c>
    </row>
    <row r="30" spans="1:15" ht="33.75">
      <c r="A30" s="18" t="s">
        <v>110</v>
      </c>
      <c r="B30" s="18">
        <v>2</v>
      </c>
      <c r="C30" s="18"/>
      <c r="D30" s="14">
        <v>0.5</v>
      </c>
      <c r="E30" s="13"/>
      <c r="F30" s="13"/>
      <c r="G30" s="13"/>
      <c r="H30" s="13"/>
      <c r="I30" s="13"/>
      <c r="J30" s="13"/>
      <c r="K30" s="13"/>
      <c r="L30" s="13">
        <f>D30*D12+E30*E12+F30*F12+G30*G12+H30*H12+I30*I12+J30*J12+K30*K12</f>
        <v>16</v>
      </c>
      <c r="M30" s="13"/>
      <c r="N30" s="13">
        <v>16</v>
      </c>
      <c r="O30" s="13">
        <f>L30+N30</f>
        <v>32</v>
      </c>
    </row>
    <row r="31" spans="1:15" ht="12.75">
      <c r="A31" s="35" t="s">
        <v>24</v>
      </c>
      <c r="B31" s="35"/>
      <c r="C31" s="35"/>
      <c r="D31" s="36">
        <f>SUM(D27:D30)</f>
        <v>1.5</v>
      </c>
      <c r="E31" s="37">
        <f>SUM(E27:E30)</f>
        <v>1</v>
      </c>
      <c r="F31" s="37">
        <f>SUM(F27:F30)</f>
        <v>1</v>
      </c>
      <c r="G31" s="37">
        <f>SUM(G27:G30)</f>
        <v>2</v>
      </c>
      <c r="H31" s="37">
        <f>SUM(G27:G30)</f>
        <v>2</v>
      </c>
      <c r="I31" s="37">
        <f>SUM(I27:I30)</f>
        <v>2</v>
      </c>
      <c r="J31" s="37">
        <f>SUM(J27:J30)</f>
        <v>3</v>
      </c>
      <c r="K31" s="37">
        <f>SUM(K27:K30)</f>
        <v>3.5</v>
      </c>
      <c r="L31" s="37">
        <f>SUM(L27:L30)</f>
        <v>526.5</v>
      </c>
      <c r="M31" s="37"/>
      <c r="N31" s="37">
        <f>SUM(N27:N30)</f>
        <v>558.5</v>
      </c>
      <c r="O31" s="37">
        <f>L31+N31</f>
        <v>1085</v>
      </c>
    </row>
    <row r="32" spans="1:15" ht="22.5">
      <c r="A32" s="38" t="s">
        <v>25</v>
      </c>
      <c r="B32" s="38"/>
      <c r="C32" s="38"/>
      <c r="D32" s="39">
        <f aca="true" t="shared" si="3" ref="D32:L32">D24+D31</f>
        <v>6.5</v>
      </c>
      <c r="E32" s="40">
        <f t="shared" si="3"/>
        <v>6.5</v>
      </c>
      <c r="F32" s="40">
        <f t="shared" si="3"/>
        <v>6.5</v>
      </c>
      <c r="G32" s="40">
        <f t="shared" si="3"/>
        <v>8</v>
      </c>
      <c r="H32" s="40">
        <f t="shared" si="3"/>
        <v>8</v>
      </c>
      <c r="I32" s="40">
        <f t="shared" si="3"/>
        <v>8</v>
      </c>
      <c r="J32" s="40">
        <f t="shared" si="3"/>
        <v>9.5</v>
      </c>
      <c r="K32" s="40">
        <f t="shared" si="3"/>
        <v>11</v>
      </c>
      <c r="L32" s="39">
        <f t="shared" si="3"/>
        <v>2105.5</v>
      </c>
      <c r="M32" s="40"/>
      <c r="N32" s="39">
        <f>N24+N31</f>
        <v>2336.5</v>
      </c>
      <c r="O32" s="39">
        <f>O24+O31</f>
        <v>4442</v>
      </c>
    </row>
    <row r="33" spans="1:15" ht="12.75">
      <c r="A33" s="68" t="s">
        <v>27</v>
      </c>
      <c r="B33" s="69"/>
      <c r="C33" s="70"/>
      <c r="D33" s="41"/>
      <c r="E33" s="42"/>
      <c r="F33" s="42"/>
      <c r="G33" s="42"/>
      <c r="H33" s="42"/>
      <c r="I33" s="42"/>
      <c r="J33" s="42"/>
      <c r="K33" s="42"/>
      <c r="L33" s="41"/>
      <c r="M33" s="42"/>
      <c r="N33" s="41"/>
      <c r="O33" s="41">
        <v>158</v>
      </c>
    </row>
    <row r="34" spans="1:15" ht="22.5">
      <c r="A34" s="18" t="s">
        <v>28</v>
      </c>
      <c r="B34" s="18"/>
      <c r="C34" s="18"/>
      <c r="D34" s="14">
        <v>6</v>
      </c>
      <c r="E34" s="13">
        <v>8</v>
      </c>
      <c r="F34" s="13">
        <v>8</v>
      </c>
      <c r="G34" s="13">
        <v>8</v>
      </c>
      <c r="H34" s="13">
        <v>8</v>
      </c>
      <c r="I34" s="13">
        <v>8</v>
      </c>
      <c r="J34" s="13">
        <v>8</v>
      </c>
      <c r="K34" s="13">
        <v>8</v>
      </c>
      <c r="L34" s="16"/>
      <c r="M34" s="13"/>
      <c r="N34" s="16"/>
      <c r="O34" s="16">
        <f aca="true" t="shared" si="4" ref="O34:O39">SUM(D34:K34)</f>
        <v>62</v>
      </c>
    </row>
    <row r="35" spans="1:15" ht="22.5">
      <c r="A35" s="18" t="s">
        <v>85</v>
      </c>
      <c r="B35" s="18"/>
      <c r="C35" s="18"/>
      <c r="D35" s="16"/>
      <c r="E35" s="13">
        <v>2</v>
      </c>
      <c r="F35" s="13">
        <v>2</v>
      </c>
      <c r="G35" s="13">
        <v>2</v>
      </c>
      <c r="H35" s="13">
        <v>2</v>
      </c>
      <c r="I35" s="13">
        <v>4</v>
      </c>
      <c r="J35" s="13">
        <v>4</v>
      </c>
      <c r="K35" s="13">
        <v>4</v>
      </c>
      <c r="L35" s="16"/>
      <c r="M35" s="13"/>
      <c r="N35" s="16"/>
      <c r="O35" s="16">
        <f t="shared" si="4"/>
        <v>20</v>
      </c>
    </row>
    <row r="36" spans="1:15" ht="33.75">
      <c r="A36" s="18" t="s">
        <v>96</v>
      </c>
      <c r="B36" s="18"/>
      <c r="C36" s="18"/>
      <c r="D36" s="16"/>
      <c r="E36" s="13"/>
      <c r="F36" s="13"/>
      <c r="G36" s="13"/>
      <c r="H36" s="13">
        <v>2</v>
      </c>
      <c r="I36" s="13">
        <v>2</v>
      </c>
      <c r="J36" s="13">
        <v>2</v>
      </c>
      <c r="K36" s="13">
        <v>4</v>
      </c>
      <c r="L36" s="16"/>
      <c r="M36" s="13"/>
      <c r="N36" s="16"/>
      <c r="O36" s="16">
        <f t="shared" si="4"/>
        <v>10</v>
      </c>
    </row>
    <row r="37" spans="1:15" ht="22.5">
      <c r="A37" s="18" t="s">
        <v>53</v>
      </c>
      <c r="B37" s="58"/>
      <c r="C37" s="58"/>
      <c r="D37" s="59"/>
      <c r="E37" s="13"/>
      <c r="F37" s="13"/>
      <c r="G37" s="13"/>
      <c r="H37" s="13">
        <v>2</v>
      </c>
      <c r="I37" s="13">
        <v>2</v>
      </c>
      <c r="J37" s="13">
        <v>2</v>
      </c>
      <c r="K37" s="13">
        <v>2</v>
      </c>
      <c r="L37" s="16"/>
      <c r="M37" s="13"/>
      <c r="N37" s="16"/>
      <c r="O37" s="16">
        <f t="shared" si="4"/>
        <v>8</v>
      </c>
    </row>
    <row r="38" spans="1:15" ht="22.5">
      <c r="A38" s="18" t="s">
        <v>108</v>
      </c>
      <c r="B38" s="18"/>
      <c r="C38" s="18"/>
      <c r="D38" s="14">
        <v>4</v>
      </c>
      <c r="E38" s="13">
        <v>8</v>
      </c>
      <c r="F38" s="13">
        <v>8</v>
      </c>
      <c r="G38" s="13">
        <v>8</v>
      </c>
      <c r="H38" s="13">
        <v>8</v>
      </c>
      <c r="I38" s="13">
        <v>8</v>
      </c>
      <c r="J38" s="13">
        <v>8</v>
      </c>
      <c r="K38" s="13">
        <v>8</v>
      </c>
      <c r="L38" s="16"/>
      <c r="M38" s="13"/>
      <c r="N38" s="16"/>
      <c r="O38" s="16">
        <f t="shared" si="4"/>
        <v>60</v>
      </c>
    </row>
    <row r="39" spans="1:15" ht="22.5">
      <c r="A39" s="18" t="s">
        <v>100</v>
      </c>
      <c r="B39" s="18"/>
      <c r="C39" s="18"/>
      <c r="D39" s="62"/>
      <c r="E39" s="60"/>
      <c r="F39" s="60"/>
      <c r="G39" s="60"/>
      <c r="H39" s="60">
        <v>2</v>
      </c>
      <c r="I39" s="60">
        <v>2</v>
      </c>
      <c r="J39" s="60">
        <v>2</v>
      </c>
      <c r="K39" s="60">
        <v>2</v>
      </c>
      <c r="L39" s="59"/>
      <c r="M39" s="60"/>
      <c r="N39" s="59"/>
      <c r="O39" s="59">
        <f t="shared" si="4"/>
        <v>8</v>
      </c>
    </row>
    <row r="40" spans="1:15" ht="22.5">
      <c r="A40" s="20" t="s">
        <v>32</v>
      </c>
      <c r="B40" s="20"/>
      <c r="C40" s="20"/>
      <c r="D40" s="33">
        <f>SUM(D34:D39)</f>
        <v>10</v>
      </c>
      <c r="E40" s="33">
        <f>SUM(E34:E39)</f>
        <v>18</v>
      </c>
      <c r="F40" s="33">
        <f>SUM(F34:F39)</f>
        <v>18</v>
      </c>
      <c r="G40" s="33">
        <f>SUM(G34:G39)</f>
        <v>18</v>
      </c>
      <c r="H40" s="33">
        <f>SUM(H34:H39)</f>
        <v>24</v>
      </c>
      <c r="I40" s="33"/>
      <c r="J40" s="33"/>
      <c r="K40" s="33"/>
      <c r="L40" s="33"/>
      <c r="M40" s="33"/>
      <c r="N40" s="33"/>
      <c r="O40" s="34">
        <f>SUM(O34:O39)</f>
        <v>168</v>
      </c>
    </row>
    <row r="41" spans="1:15" ht="22.5">
      <c r="A41" s="46" t="s">
        <v>33</v>
      </c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1:15" ht="56.25">
      <c r="A42" s="18" t="s">
        <v>34</v>
      </c>
      <c r="B42" s="18"/>
      <c r="C42" s="18"/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/>
      <c r="L42" s="13"/>
      <c r="M42" s="13"/>
      <c r="N42" s="13"/>
      <c r="O42" s="14">
        <f>SUM(D42:K42)</f>
        <v>7</v>
      </c>
    </row>
    <row r="43" spans="1:15" ht="33.75">
      <c r="A43" s="18" t="s">
        <v>35</v>
      </c>
      <c r="B43" s="18"/>
      <c r="C43" s="18"/>
      <c r="D43" s="13"/>
      <c r="E43" s="13"/>
      <c r="F43" s="13"/>
      <c r="G43" s="13"/>
      <c r="H43" s="13"/>
      <c r="I43" s="13"/>
      <c r="J43" s="13"/>
      <c r="K43" s="13">
        <v>2</v>
      </c>
      <c r="L43" s="13"/>
      <c r="M43" s="13"/>
      <c r="N43" s="13"/>
      <c r="O43" s="14">
        <f>SUM(D43:K43)</f>
        <v>2</v>
      </c>
    </row>
    <row r="44" spans="1:15" ht="22.5">
      <c r="A44" s="18" t="s">
        <v>55</v>
      </c>
      <c r="B44" s="18"/>
      <c r="C44" s="1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>
        <v>1</v>
      </c>
    </row>
    <row r="45" spans="1:15" ht="22.5">
      <c r="A45" s="18" t="s">
        <v>56</v>
      </c>
      <c r="B45" s="18"/>
      <c r="C45" s="1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v>0.5</v>
      </c>
    </row>
    <row r="46" spans="1:15" ht="33.75">
      <c r="A46" s="18" t="s">
        <v>57</v>
      </c>
      <c r="B46" s="18"/>
      <c r="C46" s="1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>
        <v>0.5</v>
      </c>
    </row>
    <row r="47" spans="1:15" ht="12.75">
      <c r="A47" s="45" t="s">
        <v>58</v>
      </c>
      <c r="B47" s="32"/>
      <c r="C47" s="32"/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/>
      <c r="M47" s="32"/>
      <c r="N47" s="32"/>
      <c r="O47" s="32">
        <f>SUM(D47:K47)</f>
        <v>8</v>
      </c>
    </row>
  </sheetData>
  <sheetProtection/>
  <mergeCells count="8">
    <mergeCell ref="A33:C33"/>
    <mergeCell ref="A1:O3"/>
    <mergeCell ref="A5:O5"/>
    <mergeCell ref="A6:A10"/>
    <mergeCell ref="D6:D10"/>
    <mergeCell ref="M6:M10"/>
    <mergeCell ref="O6:O10"/>
    <mergeCell ref="A4:O4"/>
  </mergeCells>
  <printOptions/>
  <pageMargins left="0.7" right="0.7" top="0.75" bottom="0.75" header="0.3" footer="0.3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B25" sqref="B25"/>
    </sheetView>
  </sheetViews>
  <sheetFormatPr defaultColWidth="9.00390625" defaultRowHeight="12.75"/>
  <cols>
    <col min="1" max="1" width="15.625" style="0" customWidth="1"/>
  </cols>
  <sheetData>
    <row r="1" spans="1:9" ht="12.75">
      <c r="A1" s="71" t="s">
        <v>72</v>
      </c>
      <c r="B1" s="71"/>
      <c r="C1" s="71"/>
      <c r="D1" s="72"/>
      <c r="E1" s="72"/>
      <c r="F1" s="72"/>
      <c r="G1" s="72"/>
      <c r="H1" s="72"/>
      <c r="I1" s="72"/>
    </row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63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69" customHeight="1">
      <c r="A4" s="85" t="s">
        <v>73</v>
      </c>
      <c r="B4" s="85"/>
      <c r="C4" s="85"/>
      <c r="D4" s="85"/>
      <c r="E4" s="85"/>
      <c r="F4" s="85"/>
      <c r="G4" s="85"/>
      <c r="H4" s="85"/>
      <c r="I4" s="85"/>
    </row>
    <row r="5" spans="1:9" ht="26.25">
      <c r="A5" s="86" t="s">
        <v>39</v>
      </c>
      <c r="B5" s="86"/>
      <c r="C5" s="86"/>
      <c r="D5" s="87"/>
      <c r="E5" s="87"/>
      <c r="F5" s="87"/>
      <c r="G5" s="87"/>
      <c r="H5" s="87"/>
      <c r="I5" s="87"/>
    </row>
    <row r="6" spans="1:9" ht="78.75">
      <c r="A6" s="74"/>
      <c r="B6" s="26" t="s">
        <v>15</v>
      </c>
      <c r="C6" s="26" t="s">
        <v>16</v>
      </c>
      <c r="D6" s="7"/>
      <c r="E6" s="7" t="s">
        <v>68</v>
      </c>
      <c r="F6" s="6" t="s">
        <v>12</v>
      </c>
      <c r="G6" s="77"/>
      <c r="H6" s="6" t="s">
        <v>13</v>
      </c>
      <c r="I6" s="82" t="s">
        <v>14</v>
      </c>
    </row>
    <row r="7" spans="1:9" ht="15.75">
      <c r="A7" s="75"/>
      <c r="B7" s="22"/>
      <c r="C7" s="22"/>
      <c r="D7" s="8"/>
      <c r="E7" s="8"/>
      <c r="F7" s="8"/>
      <c r="G7" s="80"/>
      <c r="H7" s="23"/>
      <c r="I7" s="78"/>
    </row>
    <row r="8" spans="1:9" ht="15.75">
      <c r="A8" s="75"/>
      <c r="B8" s="22"/>
      <c r="C8" s="22"/>
      <c r="D8" s="8"/>
      <c r="E8" s="8"/>
      <c r="F8" s="8"/>
      <c r="G8" s="80"/>
      <c r="H8" s="23"/>
      <c r="I8" s="78"/>
    </row>
    <row r="9" spans="1:9" ht="15.75">
      <c r="A9" s="75"/>
      <c r="B9" s="22"/>
      <c r="C9" s="22"/>
      <c r="D9" s="8"/>
      <c r="E9" s="8"/>
      <c r="F9" s="8"/>
      <c r="G9" s="80"/>
      <c r="H9" s="23"/>
      <c r="I9" s="78"/>
    </row>
    <row r="10" spans="1:9" ht="15.75">
      <c r="A10" s="76"/>
      <c r="B10" s="4"/>
      <c r="C10" s="4"/>
      <c r="D10" s="5"/>
      <c r="E10" s="5"/>
      <c r="F10" s="5"/>
      <c r="G10" s="81"/>
      <c r="H10" s="24"/>
      <c r="I10" s="79"/>
    </row>
    <row r="11" spans="1:9" ht="22.5">
      <c r="A11" s="19"/>
      <c r="B11" s="19"/>
      <c r="C11" s="19"/>
      <c r="D11" s="4" t="s">
        <v>69</v>
      </c>
      <c r="E11" s="4" t="s">
        <v>70</v>
      </c>
      <c r="F11" s="4"/>
      <c r="G11" s="4"/>
      <c r="H11" s="4"/>
      <c r="I11" s="4"/>
    </row>
    <row r="12" spans="1:9" ht="12.75">
      <c r="A12" s="9" t="s">
        <v>0</v>
      </c>
      <c r="B12" s="25"/>
      <c r="C12" s="25"/>
      <c r="D12" s="4">
        <v>16</v>
      </c>
      <c r="E12" s="4">
        <v>17</v>
      </c>
      <c r="F12" s="4"/>
      <c r="G12" s="4"/>
      <c r="H12" s="4"/>
      <c r="I12" s="4"/>
    </row>
    <row r="13" spans="1:9" ht="33.75">
      <c r="A13" s="9" t="s">
        <v>1</v>
      </c>
      <c r="B13" s="9"/>
      <c r="C13" s="9"/>
      <c r="D13" s="10"/>
      <c r="E13" s="10"/>
      <c r="F13" s="10"/>
      <c r="G13" s="10"/>
      <c r="H13" s="10"/>
      <c r="I13" s="10"/>
    </row>
    <row r="14" spans="1:9" ht="22.5">
      <c r="A14" s="1" t="s">
        <v>101</v>
      </c>
      <c r="B14" s="1">
        <v>17</v>
      </c>
      <c r="C14" s="1"/>
      <c r="D14" s="2">
        <v>2.5</v>
      </c>
      <c r="E14" s="2">
        <v>2.5</v>
      </c>
      <c r="F14" s="2">
        <f>D14*D12+E14*E12</f>
        <v>82.5</v>
      </c>
      <c r="G14" s="2"/>
      <c r="H14" s="2">
        <v>132</v>
      </c>
      <c r="I14" s="3">
        <f>F14+H14</f>
        <v>214.5</v>
      </c>
    </row>
    <row r="15" spans="1:9" ht="12.75">
      <c r="A15" s="1" t="s">
        <v>102</v>
      </c>
      <c r="B15" s="1">
        <v>18</v>
      </c>
      <c r="C15" s="1"/>
      <c r="D15" s="2">
        <v>2</v>
      </c>
      <c r="E15" s="2">
        <v>2</v>
      </c>
      <c r="F15" s="2">
        <f>D15*D12+E15*E12</f>
        <v>66</v>
      </c>
      <c r="G15" s="2"/>
      <c r="H15" s="2">
        <v>66</v>
      </c>
      <c r="I15" s="2">
        <f>F15+H15</f>
        <v>132</v>
      </c>
    </row>
    <row r="16" spans="1:9" ht="25.5">
      <c r="A16" s="21" t="s">
        <v>6</v>
      </c>
      <c r="B16" s="21"/>
      <c r="C16" s="21"/>
      <c r="D16" s="33"/>
      <c r="E16" s="33">
        <f>E14+E15</f>
        <v>4.5</v>
      </c>
      <c r="F16" s="34">
        <f>SUM(F14:F15)</f>
        <v>148.5</v>
      </c>
      <c r="G16" s="34"/>
      <c r="H16" s="34">
        <f>SUM(H14:H15)</f>
        <v>198</v>
      </c>
      <c r="I16" s="34">
        <f>F16+H16</f>
        <v>346.5</v>
      </c>
    </row>
    <row r="17" spans="1:9" ht="22.5">
      <c r="A17" s="17" t="s">
        <v>2</v>
      </c>
      <c r="B17" s="17"/>
      <c r="C17" s="17"/>
      <c r="D17" s="12"/>
      <c r="E17" s="12"/>
      <c r="F17" s="12"/>
      <c r="G17" s="12"/>
      <c r="H17" s="12"/>
      <c r="I17" s="12"/>
    </row>
    <row r="18" spans="1:9" ht="12.75">
      <c r="A18" s="18" t="s">
        <v>3</v>
      </c>
      <c r="B18" s="18">
        <v>11</v>
      </c>
      <c r="C18" s="18"/>
      <c r="D18" s="13">
        <v>1.5</v>
      </c>
      <c r="E18" s="13">
        <v>1.5</v>
      </c>
      <c r="F18" s="13">
        <f>D18*D12+E18*E12</f>
        <v>49.5</v>
      </c>
      <c r="G18" s="13"/>
      <c r="H18" s="13">
        <v>33</v>
      </c>
      <c r="I18" s="13">
        <f>F18+H18</f>
        <v>82.5</v>
      </c>
    </row>
    <row r="19" spans="1:9" ht="33.75">
      <c r="A19" s="18" t="s">
        <v>42</v>
      </c>
      <c r="B19" s="18">
        <v>11</v>
      </c>
      <c r="C19" s="18"/>
      <c r="D19" s="13">
        <v>1.5</v>
      </c>
      <c r="E19" s="13">
        <v>1.5</v>
      </c>
      <c r="F19" s="13">
        <f>D19*D12+E19*E12</f>
        <v>49.5</v>
      </c>
      <c r="G19" s="13"/>
      <c r="H19" s="13">
        <v>33</v>
      </c>
      <c r="I19" s="13">
        <f>F19+H19</f>
        <v>82.5</v>
      </c>
    </row>
    <row r="20" spans="1:9" ht="22.5">
      <c r="A20" s="18" t="s">
        <v>75</v>
      </c>
      <c r="B20" s="18">
        <v>11.12</v>
      </c>
      <c r="C20" s="18"/>
      <c r="D20" s="13">
        <v>1</v>
      </c>
      <c r="E20" s="13">
        <v>1</v>
      </c>
      <c r="F20" s="13">
        <f>D20*D12+E20*E12</f>
        <v>33</v>
      </c>
      <c r="G20" s="13"/>
      <c r="H20" s="13">
        <v>33</v>
      </c>
      <c r="I20" s="13">
        <f>F20+H20</f>
        <v>66</v>
      </c>
    </row>
    <row r="21" spans="1:9" ht="22.5">
      <c r="A21" s="20" t="s">
        <v>7</v>
      </c>
      <c r="B21" s="20"/>
      <c r="C21" s="20"/>
      <c r="D21" s="33">
        <f>SUM(D18:D20)</f>
        <v>4</v>
      </c>
      <c r="E21" s="33">
        <f>SUM(E18:E20)</f>
        <v>4</v>
      </c>
      <c r="F21" s="33">
        <f>SUM(F18:F20)</f>
        <v>132</v>
      </c>
      <c r="G21" s="33"/>
      <c r="H21" s="33">
        <f>SUM(H18:H20)</f>
        <v>99</v>
      </c>
      <c r="I21" s="33">
        <f>SUM(I18:I20)</f>
        <v>231</v>
      </c>
    </row>
    <row r="22" spans="1:9" ht="22.5">
      <c r="A22" s="38" t="s">
        <v>22</v>
      </c>
      <c r="B22" s="38"/>
      <c r="C22" s="38"/>
      <c r="D22" s="40">
        <f>D16+D21</f>
        <v>4</v>
      </c>
      <c r="E22" s="40">
        <f>E16+E21</f>
        <v>8.5</v>
      </c>
      <c r="F22" s="39">
        <f>F16+F21</f>
        <v>280.5</v>
      </c>
      <c r="G22" s="39"/>
      <c r="H22" s="39">
        <f>H16+H21</f>
        <v>297</v>
      </c>
      <c r="I22" s="39">
        <f>I16+I21</f>
        <v>577.5</v>
      </c>
    </row>
    <row r="23" spans="1:9" ht="42.75">
      <c r="A23" s="43" t="s">
        <v>26</v>
      </c>
      <c r="B23" s="44">
        <v>6</v>
      </c>
      <c r="C23" s="44"/>
      <c r="D23" s="13"/>
      <c r="E23" s="13"/>
      <c r="F23" s="16"/>
      <c r="G23" s="16"/>
      <c r="H23" s="16"/>
      <c r="I23" s="16"/>
    </row>
    <row r="24" spans="1:9" ht="22.5">
      <c r="A24" s="28" t="s">
        <v>23</v>
      </c>
      <c r="B24" s="28"/>
      <c r="C24" s="28"/>
      <c r="D24" s="30"/>
      <c r="E24" s="30"/>
      <c r="F24" s="30"/>
      <c r="G24" s="30"/>
      <c r="H24" s="30"/>
      <c r="I24" s="30"/>
    </row>
    <row r="25" spans="1:9" ht="45">
      <c r="A25" s="18" t="s">
        <v>81</v>
      </c>
      <c r="B25" s="18">
        <v>18</v>
      </c>
      <c r="C25" s="18"/>
      <c r="D25" s="13">
        <v>2</v>
      </c>
      <c r="E25" s="13">
        <v>2</v>
      </c>
      <c r="F25" s="13">
        <f>D25*D12+E25*E12</f>
        <v>66</v>
      </c>
      <c r="G25" s="13"/>
      <c r="H25" s="13">
        <v>132</v>
      </c>
      <c r="I25" s="13">
        <f>F25+H25</f>
        <v>198</v>
      </c>
    </row>
    <row r="26" spans="1:9" ht="45">
      <c r="A26" s="18" t="s">
        <v>98</v>
      </c>
      <c r="B26" s="18">
        <v>17</v>
      </c>
      <c r="C26" s="18"/>
      <c r="D26" s="13">
        <v>1</v>
      </c>
      <c r="E26" s="13"/>
      <c r="F26" s="13">
        <f>D26*D12+E26*E12</f>
        <v>16</v>
      </c>
      <c r="G26" s="13"/>
      <c r="H26" s="13">
        <v>16</v>
      </c>
      <c r="I26" s="13">
        <f>F26+H26</f>
        <v>32</v>
      </c>
    </row>
    <row r="27" spans="1:9" ht="22.5">
      <c r="A27" s="51" t="s">
        <v>79</v>
      </c>
      <c r="B27" s="18">
        <v>17</v>
      </c>
      <c r="C27" s="18"/>
      <c r="D27" s="13">
        <v>1.5</v>
      </c>
      <c r="E27" s="13"/>
      <c r="F27" s="13">
        <f>D27*D12+E27*E12</f>
        <v>24</v>
      </c>
      <c r="G27" s="13"/>
      <c r="H27" s="13">
        <v>8</v>
      </c>
      <c r="I27" s="13">
        <f>F27+H27</f>
        <v>32</v>
      </c>
    </row>
    <row r="28" spans="1:9" ht="12.75">
      <c r="A28" s="35" t="s">
        <v>24</v>
      </c>
      <c r="B28" s="35"/>
      <c r="C28" s="35"/>
      <c r="D28" s="37"/>
      <c r="E28" s="37">
        <f>SUM(E25:E25)</f>
        <v>2</v>
      </c>
      <c r="F28" s="37">
        <f>SUM(F25:F25)</f>
        <v>66</v>
      </c>
      <c r="G28" s="37"/>
      <c r="H28" s="37">
        <f>SUM(H25:H26)</f>
        <v>148</v>
      </c>
      <c r="I28" s="37">
        <f>F28+H28</f>
        <v>214</v>
      </c>
    </row>
    <row r="29" spans="1:9" ht="22.5">
      <c r="A29" s="38" t="s">
        <v>25</v>
      </c>
      <c r="B29" s="38"/>
      <c r="C29" s="38"/>
      <c r="D29" s="40"/>
      <c r="E29" s="40">
        <f>E22+E28</f>
        <v>10.5</v>
      </c>
      <c r="F29" s="39">
        <f>F22+F28</f>
        <v>346.5</v>
      </c>
      <c r="G29" s="40"/>
      <c r="H29" s="39">
        <f>H22+H28</f>
        <v>445</v>
      </c>
      <c r="I29" s="39">
        <f>I22+I28</f>
        <v>791.5</v>
      </c>
    </row>
    <row r="30" spans="1:9" ht="12.75">
      <c r="A30" s="68" t="s">
        <v>27</v>
      </c>
      <c r="B30" s="69"/>
      <c r="C30" s="70"/>
      <c r="D30" s="42"/>
      <c r="E30" s="42"/>
      <c r="F30" s="41"/>
      <c r="G30" s="42"/>
      <c r="H30" s="41"/>
      <c r="I30" s="41">
        <v>34</v>
      </c>
    </row>
    <row r="31" spans="1:9" ht="22.5">
      <c r="A31" s="18" t="s">
        <v>28</v>
      </c>
      <c r="B31" s="18"/>
      <c r="C31" s="18"/>
      <c r="D31" s="13"/>
      <c r="E31" s="13">
        <v>8</v>
      </c>
      <c r="F31" s="16"/>
      <c r="G31" s="13"/>
      <c r="H31" s="16"/>
      <c r="I31" s="14">
        <f aca="true" t="shared" si="0" ref="I31:I36">SUM(D31:E31)</f>
        <v>8</v>
      </c>
    </row>
    <row r="32" spans="1:9" ht="22.5">
      <c r="A32" s="18" t="s">
        <v>29</v>
      </c>
      <c r="B32" s="18"/>
      <c r="C32" s="18"/>
      <c r="D32" s="13"/>
      <c r="E32" s="13">
        <v>4</v>
      </c>
      <c r="F32" s="16"/>
      <c r="G32" s="13"/>
      <c r="H32" s="16"/>
      <c r="I32" s="14">
        <f t="shared" si="0"/>
        <v>4</v>
      </c>
    </row>
    <row r="33" spans="1:9" ht="22.5">
      <c r="A33" s="18" t="s">
        <v>30</v>
      </c>
      <c r="B33" s="18"/>
      <c r="C33" s="18"/>
      <c r="D33" s="13"/>
      <c r="E33" s="13">
        <v>4</v>
      </c>
      <c r="F33" s="16"/>
      <c r="G33" s="13"/>
      <c r="H33" s="16"/>
      <c r="I33" s="14">
        <f t="shared" si="0"/>
        <v>4</v>
      </c>
    </row>
    <row r="34" spans="1:9" ht="12.75">
      <c r="A34" s="18" t="s">
        <v>53</v>
      </c>
      <c r="B34" s="18"/>
      <c r="C34" s="18"/>
      <c r="D34" s="13"/>
      <c r="E34" s="13">
        <v>2</v>
      </c>
      <c r="F34" s="16"/>
      <c r="G34" s="13"/>
      <c r="H34" s="16"/>
      <c r="I34" s="14">
        <f t="shared" si="0"/>
        <v>2</v>
      </c>
    </row>
    <row r="35" spans="1:9" ht="22.5">
      <c r="A35" s="18" t="s">
        <v>31</v>
      </c>
      <c r="B35" s="18"/>
      <c r="C35" s="18"/>
      <c r="D35" s="13"/>
      <c r="E35" s="13">
        <v>8</v>
      </c>
      <c r="F35" s="16"/>
      <c r="G35" s="13"/>
      <c r="H35" s="16"/>
      <c r="I35" s="14">
        <f t="shared" si="0"/>
        <v>8</v>
      </c>
    </row>
    <row r="36" spans="1:9" ht="22.5">
      <c r="A36" s="18" t="s">
        <v>103</v>
      </c>
      <c r="B36" s="18"/>
      <c r="C36" s="18"/>
      <c r="D36" s="13"/>
      <c r="E36" s="13">
        <v>8</v>
      </c>
      <c r="F36" s="16"/>
      <c r="G36" s="13"/>
      <c r="H36" s="16"/>
      <c r="I36" s="14">
        <f t="shared" si="0"/>
        <v>8</v>
      </c>
    </row>
    <row r="37" spans="1:9" ht="12.75">
      <c r="A37" s="20" t="s">
        <v>32</v>
      </c>
      <c r="B37" s="20"/>
      <c r="C37" s="20"/>
      <c r="D37" s="33"/>
      <c r="E37" s="33">
        <f>SUM(E31:E36)</f>
        <v>34</v>
      </c>
      <c r="F37" s="33"/>
      <c r="G37" s="33"/>
      <c r="H37" s="33"/>
      <c r="I37" s="61">
        <f>SUM(I31:I36)</f>
        <v>34</v>
      </c>
    </row>
    <row r="38" spans="1:9" ht="22.5">
      <c r="A38" s="46" t="s">
        <v>33</v>
      </c>
      <c r="B38" s="46"/>
      <c r="C38" s="46"/>
      <c r="D38" s="47"/>
      <c r="E38" s="47"/>
      <c r="F38" s="47"/>
      <c r="G38" s="47"/>
      <c r="H38" s="47"/>
      <c r="I38" s="48"/>
    </row>
    <row r="39" spans="1:9" ht="22.5">
      <c r="A39" s="46" t="s">
        <v>44</v>
      </c>
      <c r="B39" s="46" t="s">
        <v>49</v>
      </c>
      <c r="C39" s="46"/>
      <c r="D39" s="47"/>
      <c r="E39" s="47">
        <v>2</v>
      </c>
      <c r="F39" s="47"/>
      <c r="G39" s="47"/>
      <c r="H39" s="47"/>
      <c r="I39" s="52"/>
    </row>
    <row r="40" spans="1:9" ht="22.5">
      <c r="A40" s="18" t="s">
        <v>45</v>
      </c>
      <c r="B40" s="18"/>
      <c r="C40" s="18"/>
      <c r="D40" s="13"/>
      <c r="E40" s="13">
        <v>1</v>
      </c>
      <c r="F40" s="13"/>
      <c r="G40" s="13"/>
      <c r="H40" s="13"/>
      <c r="I40" s="14"/>
    </row>
    <row r="41" spans="1:9" ht="22.5">
      <c r="A41" s="18" t="s">
        <v>46</v>
      </c>
      <c r="B41" s="18"/>
      <c r="C41" s="18"/>
      <c r="D41" s="13"/>
      <c r="E41" s="13">
        <v>0.5</v>
      </c>
      <c r="F41" s="13"/>
      <c r="G41" s="13"/>
      <c r="H41" s="13"/>
      <c r="I41" s="14"/>
    </row>
    <row r="42" spans="1:9" ht="33.75">
      <c r="A42" s="18" t="s">
        <v>47</v>
      </c>
      <c r="B42" s="18"/>
      <c r="C42" s="18"/>
      <c r="D42" s="13"/>
      <c r="E42" s="13">
        <v>0.5</v>
      </c>
      <c r="F42" s="13"/>
      <c r="G42" s="13"/>
      <c r="H42" s="13"/>
      <c r="I42" s="14"/>
    </row>
    <row r="43" spans="1:9" ht="22.5">
      <c r="A43" s="18" t="s">
        <v>109</v>
      </c>
      <c r="B43" s="18"/>
      <c r="C43" s="18"/>
      <c r="D43" s="13"/>
      <c r="E43" s="13">
        <v>1</v>
      </c>
      <c r="F43" s="13"/>
      <c r="G43" s="13"/>
      <c r="H43" s="13"/>
      <c r="I43" s="14"/>
    </row>
    <row r="44" spans="1:9" ht="12.75">
      <c r="A44" s="45"/>
      <c r="B44" s="32"/>
      <c r="C44" s="32"/>
      <c r="D44" s="32"/>
      <c r="E44" s="32"/>
      <c r="F44" s="32"/>
      <c r="G44" s="32"/>
      <c r="H44" s="32"/>
      <c r="I44" s="32"/>
    </row>
  </sheetData>
  <sheetProtection/>
  <mergeCells count="7">
    <mergeCell ref="A30:C30"/>
    <mergeCell ref="A1:I3"/>
    <mergeCell ref="A5:I5"/>
    <mergeCell ref="A6:A10"/>
    <mergeCell ref="G6:G10"/>
    <mergeCell ref="I6:I10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Музыкальная школа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2013-09-06T07:22:09Z</cp:lastPrinted>
  <dcterms:created xsi:type="dcterms:W3CDTF">2008-11-28T11:37:10Z</dcterms:created>
  <dcterms:modified xsi:type="dcterms:W3CDTF">2014-02-12T09:41:18Z</dcterms:modified>
  <cp:category/>
  <cp:version/>
  <cp:contentType/>
  <cp:contentStatus/>
</cp:coreProperties>
</file>